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5" activeTab="0"/>
  </bookViews>
  <sheets>
    <sheet name="Таблиця 1" sheetId="1" r:id="rId1"/>
    <sheet name="Таб 1" sheetId="2" r:id="rId2"/>
    <sheet name="Таб 1.1" sheetId="3" r:id="rId3"/>
    <sheet name="Таб 2-3" sheetId="4" r:id="rId4"/>
    <sheet name="Таб 4-6" sheetId="5" r:id="rId5"/>
    <sheet name="Таб 7-10" sheetId="6" r:id="rId6"/>
    <sheet name="Додаток" sheetId="7" r:id="rId7"/>
    <sheet name="Титульний" sheetId="8" r:id="rId8"/>
    <sheet name="Помилки" sheetId="9" r:id="rId9"/>
    <sheet name="Довідки" sheetId="10" r:id="rId10"/>
    <sheet name="Довідки1" sheetId="11" r:id="rId11"/>
    <sheet name="Довідки2" sheetId="12" r:id="rId12"/>
    <sheet name="Dov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EndSeller" localSheetId="12">[5]!EndSeller</definedName>
    <definedName name="EndSeller" localSheetId="10">[5]!EndSeller</definedName>
    <definedName name="EndSeller" localSheetId="11">[5]!EndSeller</definedName>
    <definedName name="EndSeller" localSheetId="8">[5]!EndSeller</definedName>
    <definedName name="EndSeller" localSheetId="2">[7]!EndSeller</definedName>
    <definedName name="EndSeller" localSheetId="7">[5]!EndSeller</definedName>
    <definedName name="EndSeller">[1]!EndSeller</definedName>
    <definedName name="FindIt" localSheetId="12">[5]!FindIt</definedName>
    <definedName name="FindIt" localSheetId="10">[5]!FindIt</definedName>
    <definedName name="FindIt" localSheetId="11">[5]!FindIt</definedName>
    <definedName name="FindIt" localSheetId="8">[5]!FindIt</definedName>
    <definedName name="FindIt" localSheetId="2">[7]!FindIt</definedName>
    <definedName name="FindIt" localSheetId="7">[5]!FindIt</definedName>
    <definedName name="FindIt">[1]!FindIt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[7]!RegisterReceipt</definedName>
    <definedName name="New">[1]!RegisterReceipt</definedName>
    <definedName name="RegisterReceipt" localSheetId="12">[5]!RegisterReceipt</definedName>
    <definedName name="RegisterReceipt" localSheetId="10">[5]!RegisterReceipt</definedName>
    <definedName name="RegisterReceipt" localSheetId="11">[5]!RegisterReceipt</definedName>
    <definedName name="RegisterReceipt" localSheetId="8">[5]!RegisterReceipt</definedName>
    <definedName name="RegisterReceipt" localSheetId="2">[7]!RegisterReceipt</definedName>
    <definedName name="RegisterReceipt" localSheetId="7">[5]!RegisterReceipt</definedName>
    <definedName name="RegisterReceipt">[1]!RegisterReceipt</definedName>
    <definedName name="Search" localSheetId="12">[4]!Search</definedName>
    <definedName name="Search" localSheetId="10">[4]!Search</definedName>
    <definedName name="Search" localSheetId="11">[4]!Search</definedName>
    <definedName name="Search" localSheetId="8">[4]!Search</definedName>
    <definedName name="Search" localSheetId="2">[8]!Search</definedName>
    <definedName name="Search" localSheetId="7">[4]!Search</definedName>
    <definedName name="Search">[2]!Search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 localSheetId="12">[4]!SortRUSAsc</definedName>
    <definedName name="SortRUSAsc" localSheetId="10">[4]!SortRUSAsc</definedName>
    <definedName name="SortRUSAsc" localSheetId="11">[4]!SortRUSAsc</definedName>
    <definedName name="SortRUSAsc" localSheetId="8">[4]!SortRUSAsc</definedName>
    <definedName name="SortRUSAsc" localSheetId="2">[8]!SortRUSAsc</definedName>
    <definedName name="SortRUSAsc" localSheetId="7">[4]!SortRUSAsc</definedName>
    <definedName name="SortRUSAsc">[2]!SortRUSAsc</definedName>
    <definedName name="SortRUSDesc" localSheetId="12">[4]!SortRUSDesc</definedName>
    <definedName name="SortRUSDesc" localSheetId="10">[4]!SortRUSDesc</definedName>
    <definedName name="SortRUSDesc" localSheetId="11">[4]!SortRUSDesc</definedName>
    <definedName name="SortRUSDesc" localSheetId="8">[4]!SortRUSDesc</definedName>
    <definedName name="SortRUSDesc" localSheetId="2">[8]!SortRUSDesc</definedName>
    <definedName name="SortRUSDesc" localSheetId="7">[4]!SortRUSDesc</definedName>
    <definedName name="SortRUSDesc">[2]!SortRUSDesc</definedName>
    <definedName name="SortUSAAsc" localSheetId="12">[4]!SortUSAAsc</definedName>
    <definedName name="SortUSAAsc" localSheetId="10">[4]!SortUSAAsc</definedName>
    <definedName name="SortUSAAsc" localSheetId="11">[4]!SortUSAAsc</definedName>
    <definedName name="SortUSAAsc" localSheetId="8">[4]!SortUSAAsc</definedName>
    <definedName name="SortUSAAsc" localSheetId="2">[8]!SortUSAAsc</definedName>
    <definedName name="SortUSAAsc" localSheetId="7">[4]!SortUSAAsc</definedName>
    <definedName name="SortUSAAsc">[2]!SortUSAAsc</definedName>
    <definedName name="SortUSADesc" localSheetId="12">[4]!SortUSADesc</definedName>
    <definedName name="SortUSADesc" localSheetId="10">[4]!SortUSADesc</definedName>
    <definedName name="SortUSADesc" localSheetId="11">[4]!SortUSADesc</definedName>
    <definedName name="SortUSADesc" localSheetId="8">[4]!SortUSADesc</definedName>
    <definedName name="SortUSADesc" localSheetId="2">[8]!SortUSADesc</definedName>
    <definedName name="SortUSADesc" localSheetId="7">[4]!SortUSADesc</definedName>
    <definedName name="SortUSADesc">[2]!SortUSADesc</definedName>
    <definedName name="_xlnm.Print_Area" localSheetId="9">'Довідки'!$A$1:$T$881</definedName>
    <definedName name="_xlnm.Print_Area" localSheetId="10">'Довідки1'!$A$1:$H$113</definedName>
    <definedName name="_xlnm.Print_Area" localSheetId="11">'Довідки2'!$A$1:$I$113</definedName>
    <definedName name="_xlnm.Print_Area" localSheetId="6">'Додаток'!$A$1:$I$24</definedName>
    <definedName name="_xlnm.Print_Area" localSheetId="8">'Помилки'!$A$1:$F$26</definedName>
    <definedName name="_xlnm.Print_Area" localSheetId="1">'Таб 1'!$A$1:$J$30</definedName>
    <definedName name="_xlnm.Print_Area" localSheetId="2">'Таб 1.1'!$A$1:$Z$16</definedName>
    <definedName name="_xlnm.Print_Area" localSheetId="3">'Таб 2-3'!$A$1:$G$41</definedName>
    <definedName name="_xlnm.Print_Area" localSheetId="0">'Таблиця 1'!$A$2:$J$42</definedName>
    <definedName name="_xlnm.Print_Area" localSheetId="7">'Титульний'!$A$1:$G$23</definedName>
    <definedName name="Туц" localSheetId="2">[7]!EndSeller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<sst xmlns="http://schemas.openxmlformats.org/spreadsheetml/2006/main" count="2574" uniqueCount="847">
  <si>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</si>
  <si>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</si>
  <si>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</si>
  <si>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</si>
  <si>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</si>
  <si>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</si>
  <si>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</si>
  <si>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</si>
  <si>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</si>
  <si>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</si>
  <si>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</si>
  <si>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</si>
  <si>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</si>
  <si>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</si>
  <si>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</si>
  <si>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</si>
  <si>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</si>
  <si>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</si>
  <si>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</si>
  <si>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</si>
  <si>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</si>
  <si>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Бережанського р.</t>
  </si>
  <si>
    <t>Борщівського р.</t>
  </si>
  <si>
    <t>Бучацького р.</t>
  </si>
  <si>
    <t>Гусятинського р.</t>
  </si>
  <si>
    <t>Заліщицького р.</t>
  </si>
  <si>
    <t>Збаразького р.</t>
  </si>
  <si>
    <t>Зборівського р.</t>
  </si>
  <si>
    <t>Козівського р.</t>
  </si>
  <si>
    <t>Кременецького р.</t>
  </si>
  <si>
    <t>Лановецького р.</t>
  </si>
  <si>
    <t>Монастириського р.</t>
  </si>
  <si>
    <t>Підволочиського р.</t>
  </si>
  <si>
    <t>Підгаєцького р.</t>
  </si>
  <si>
    <t>Теребовлянського р.</t>
  </si>
  <si>
    <t>Тернопільського р.</t>
  </si>
  <si>
    <t>м.Тернополя</t>
  </si>
  <si>
    <t>Чортківського р.</t>
  </si>
  <si>
    <t>Шумського р.</t>
  </si>
  <si>
    <t>Тернопільська мр.пр.</t>
  </si>
  <si>
    <t>Тернопільська тр.пр.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</si>
  <si>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</si>
  <si>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Клопотання про застосування примусових заходів медичного характеру (не входить у рядок 60)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</si>
  <si>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</si>
  <si>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</si>
  <si>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</si>
  <si>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</si>
  <si>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</si>
  <si>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</si>
  <si>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</si>
  <si>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</si>
  <si>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</si>
  <si>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</si>
  <si>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</si>
  <si>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</si>
  <si>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t xml:space="preserve">Подають: </t>
  </si>
  <si>
    <t>Відшкодовано збитків на суму (у тис. грн.)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</si>
  <si>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</si>
  <si>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</si>
  <si>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 xml:space="preserve">провадження про корупційні правопорушення 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</si>
  <si>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</si>
  <si>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</si>
  <si>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</si>
  <si>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</si>
  <si>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 xml:space="preserve"> за непідтвердженням підозри у вчиненні злочину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</si>
  <si>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</si>
  <si>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</si>
  <si>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</si>
  <si>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</si>
  <si>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</si>
  <si>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</si>
  <si>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</si>
  <si>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</si>
  <si>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</si>
  <si>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</si>
  <si>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</si>
  <si>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</si>
  <si>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</si>
  <si>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</si>
  <si>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</si>
  <si>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t>на підставі п.2 ч.2 ст. 407 КПК</t>
  </si>
  <si>
    <r>
      <t>Установлено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</si>
  <si>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</si>
  <si>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</si>
  <si>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</si>
  <si>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</si>
  <si>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</si>
  <si>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</si>
  <si>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</si>
  <si>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</si>
  <si>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</si>
  <si>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</si>
  <si>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</si>
  <si>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</si>
  <si>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</si>
  <si>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</si>
  <si>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</si>
  <si>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</si>
  <si>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</si>
  <si>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</si>
  <si>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</si>
  <si>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</si>
  <si>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</si>
  <si>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</si>
  <si>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Повернуто справ судом для проведення додаткового розслідування</t>
  </si>
  <si>
    <t>Таблиця 30. Повернення справ судом для проведення додаткового розслідування відповідно до пункту 12 Перехідних положень КПК України</t>
  </si>
  <si>
    <t>Таблиця 31.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</si>
  <si>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</si>
  <si>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</si>
  <si>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</si>
  <si>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</si>
  <si>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</si>
  <si>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</si>
  <si>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</si>
  <si>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</si>
  <si>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</si>
  <si>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>у т.ч. за  п.п. 1-3 ч. 1 ст.284 КПК</t>
  </si>
  <si>
    <t>Начальник слідчого
управління</t>
  </si>
  <si>
    <r>
      <t xml:space="preserve">Вільчинський В.С.
</t>
    </r>
    <r>
      <rPr>
        <sz val="10"/>
        <rFont val="Times New Roman"/>
        <family val="1"/>
      </rPr>
      <t>(П.І.Б.)</t>
    </r>
  </si>
  <si>
    <r>
      <t xml:space="preserve">Мовчан Г.В.
</t>
    </r>
    <r>
      <rPr>
        <sz val="10"/>
        <rFont val="Times New Roman"/>
        <family val="1"/>
      </rPr>
      <t>(П.І.Б.)</t>
    </r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</si>
  <si>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</si>
  <si>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</si>
  <si>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</si>
  <si>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</si>
  <si>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</si>
  <si>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</si>
  <si>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</si>
  <si>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</si>
  <si>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</si>
  <si>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</si>
  <si>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</si>
  <si>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</si>
  <si>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</si>
  <si>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</si>
  <si>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</si>
  <si>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</si>
  <si>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</si>
  <si>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</si>
  <si>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</si>
  <si>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</si>
  <si>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</si>
  <si>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</si>
  <si>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</si>
  <si>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злочини проти безпеки руху та експ. транспорту (ст.ст. 276-292)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</si>
  <si>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</si>
  <si>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</si>
  <si>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</si>
  <si>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Усього забезпечено відшкодування збитків</t>
  </si>
  <si>
    <t>повернуто (відшкодовано) землі на суму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</si>
  <si>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</si>
  <si>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</si>
  <si>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</si>
  <si>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</si>
  <si>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</si>
  <si>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</si>
  <si>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</si>
  <si>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</si>
  <si>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</si>
  <si>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</si>
  <si>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</si>
  <si>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</si>
  <si>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</si>
  <si>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Відшкодовано за прокурорського реагування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</si>
  <si>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</si>
  <si>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</si>
  <si>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</si>
  <si>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</si>
  <si>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</si>
  <si>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</si>
  <si>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</si>
  <si>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</si>
  <si>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</si>
  <si>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</si>
  <si>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</si>
  <si>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</si>
  <si>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</si>
  <si>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</si>
  <si>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</si>
  <si>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</si>
  <si>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з них у справах про земельні правовідносини (сума)</t>
  </si>
  <si>
    <t>з них пов’язаних із земельними правовідносинами (сума)</t>
  </si>
  <si>
    <t>3 місяці</t>
  </si>
  <si>
    <t>9 місяців</t>
  </si>
  <si>
    <t>не повинна перевищувати число у рядку 2 -</t>
  </si>
  <si>
    <t>ЗВІТ</t>
  </si>
  <si>
    <t>ЗАТВЕРДЖЕНО</t>
  </si>
  <si>
    <t>ПРО РОБОТУ</t>
  </si>
  <si>
    <t>ОРГАНІВ ДОСУДОВОГО СЛІДСТВА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</si>
  <si>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</si>
  <si>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</si>
  <si>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</si>
  <si>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</si>
  <si>
    <t>Форма №1 СЛ</t>
  </si>
  <si>
    <t>Генеральна прокуратура України</t>
  </si>
  <si>
    <t>не повинно перевищувати число у графі 11 -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</si>
  <si>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</si>
  <si>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</si>
  <si>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</si>
  <si>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</si>
  <si>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</si>
  <si>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</si>
  <si>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</si>
  <si>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Код</t>
  </si>
  <si>
    <t>Прокуратура</t>
  </si>
  <si>
    <t xml:space="preserve"> %</t>
  </si>
  <si>
    <t>стосовно якої кількості осіб</t>
  </si>
  <si>
    <t>Питома вага до всіх направлених до суду з обвинувальним висновком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</si>
  <si>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</si>
  <si>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</si>
  <si>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</si>
  <si>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</si>
  <si>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</si>
  <si>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</si>
  <si>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</si>
  <si>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</si>
  <si>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</si>
  <si>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</si>
  <si>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</si>
  <si>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</si>
  <si>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</si>
  <si>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</si>
  <si>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</si>
  <si>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</si>
  <si>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</si>
  <si>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Питома вага звільнених осіб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</si>
  <si>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</si>
  <si>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</si>
  <si>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 xml:space="preserve">з них на суму </t>
  </si>
  <si>
    <t>повернуто (відшкодовано) землі</t>
  </si>
  <si>
    <t>повернуто (відшкодовано)</t>
  </si>
  <si>
    <t xml:space="preserve">у т.ч. пов’язаних із земельними правовідносинами 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</si>
  <si>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</si>
  <si>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</si>
  <si>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</si>
  <si>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</si>
  <si>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</si>
  <si>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</si>
  <si>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</si>
  <si>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</si>
  <si>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</si>
  <si>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</si>
  <si>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</si>
  <si>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</si>
  <si>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</si>
  <si>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</si>
  <si>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</si>
  <si>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</si>
  <si>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</si>
  <si>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</si>
  <si>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</si>
  <si>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</si>
  <si>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</si>
  <si>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</si>
  <si>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не повинно перевищувати число в Таблиці 2 рядку 7 -</t>
  </si>
  <si>
    <t>В Таблиці 1 в графі 1 сума чисел у рядках 2,8 -</t>
  </si>
  <si>
    <t>В Таблиці 1 в графі 2 сума чисел у рядках 2,8 -</t>
  </si>
  <si>
    <t>В Таблиці 1 в графі 3 сума чисел у рядках 2,8 -</t>
  </si>
  <si>
    <t>Число підозрюваних осіб, стосовно яких крим. провад. закрито прокурором</t>
  </si>
  <si>
    <t>В Таблиці 1 в графі 4 сума чисел у рядках 2,8 -</t>
  </si>
  <si>
    <t>В Таблиці 1 в графі 5 сума чисел у рядках 2,8 -</t>
  </si>
  <si>
    <t>В Таблиці 1 в графі 6 сума чисел у рядках 2,8 -</t>
  </si>
  <si>
    <t>В Таблиці 1 в графі 1 сума чисел у рядках 3-7 -</t>
  </si>
  <si>
    <t>В Таблиці 1 в графі 2 сума чисел у рядках 3-7 -</t>
  </si>
  <si>
    <t>В Таблиці 1 в графі 3 сума чисел у рядках 3-7 -</t>
  </si>
  <si>
    <t>В Таблиці 1 в графі 4 сума чисел у рядках 3-7 -</t>
  </si>
  <si>
    <t>В Таблиці 1 в графі 5 сума чисел у рядках 3-7 -</t>
  </si>
  <si>
    <t>В Таблиці 1 в графі 6 сума чисел у рядках 3-7 -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</si>
  <si>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</si>
  <si>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</si>
  <si>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</si>
  <si>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</si>
  <si>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</si>
  <si>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</si>
  <si>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</si>
  <si>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</si>
  <si>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</si>
  <si>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</si>
  <si>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</si>
  <si>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</si>
  <si>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</si>
  <si>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</si>
  <si>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З них:
розпочатих у поточному році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</si>
  <si>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</si>
  <si>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</si>
  <si>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</si>
  <si>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</si>
  <si>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</si>
  <si>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</si>
  <si>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</si>
  <si>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Направлено до суду клопотань для звільнення підозрюваного від кримінальної відпові-дальності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</si>
  <si>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</si>
  <si>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</si>
  <si>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Додаток 1
до звітності за формою № 1-СЛ "Про роботу органів досудового слідства".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</si>
  <si>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</si>
  <si>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</si>
  <si>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</si>
  <si>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</si>
  <si>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</si>
  <si>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</si>
  <si>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</si>
  <si>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</si>
  <si>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</si>
  <si>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</si>
  <si>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</si>
  <si>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</si>
  <si>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 них(з рядка 4)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</si>
  <si>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</si>
  <si>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</si>
  <si>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</si>
  <si>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</si>
  <si>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</si>
  <si>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</si>
  <si>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</si>
  <si>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</si>
  <si>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</si>
  <si>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</si>
  <si>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</si>
  <si>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</si>
  <si>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</si>
  <si>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</si>
  <si>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</si>
  <si>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</si>
  <si>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</si>
  <si>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</si>
  <si>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</si>
  <si>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</si>
  <si>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</si>
  <si>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</si>
  <si>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</si>
  <si>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</si>
  <si>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</si>
  <si>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</si>
  <si>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</si>
  <si>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</si>
  <si>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</si>
  <si>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</si>
  <si>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</si>
  <si>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</si>
  <si>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</si>
  <si>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</si>
  <si>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</si>
  <si>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</si>
  <si>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</si>
  <si>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Число підозрюваних осіб, стосовно яких кримінальне провадження закрито прокурором на підставі п.п. 1-3 ч.1 ст. 284 КПК України</t>
  </si>
  <si>
    <t>трималися під вартою</t>
  </si>
  <si>
    <t>перебували під домашнім арештом</t>
  </si>
  <si>
    <t xml:space="preserve">Число виправданих осіб судами 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</si>
  <si>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</si>
  <si>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Число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</si>
  <si>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Число осіб, стосовно яких провадження закриті судом у зв’язку із зміною законодавства (декриміналізацією) за відсутністю складу злочину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</si>
  <si>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</si>
  <si>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</si>
  <si>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</si>
  <si>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</si>
  <si>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</si>
  <si>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</si>
  <si>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</si>
  <si>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</si>
  <si>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</si>
  <si>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</si>
  <si>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</si>
  <si>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7 число у рядку 4 -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</si>
  <si>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</si>
  <si>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</si>
  <si>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</si>
  <si>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</si>
  <si>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</si>
  <si>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</si>
  <si>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</si>
  <si>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</si>
  <si>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</si>
  <si>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</si>
  <si>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</si>
  <si>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</si>
  <si>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</si>
  <si>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</si>
  <si>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</si>
  <si>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</si>
  <si>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</si>
  <si>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</si>
  <si>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</si>
  <si>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</si>
  <si>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</si>
  <si>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</si>
  <si>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В Таблиці 1.1 у графі 1 сума чисел у рядках 2-7 -</t>
  </si>
  <si>
    <t>В Таблиці 1.1 у графі 2 сума чисел у рядках 2-7 -</t>
  </si>
  <si>
    <t>В Таблиці 1.1 у графі 3 сума чисел у рядках 2-7 -</t>
  </si>
  <si>
    <t>В Таблиці 1.1 у графі 4 сума чисел у рядках 2-7 -</t>
  </si>
  <si>
    <t>В Таблиці 1.1 у графі 5 сума чисел у рядках 2-7 -</t>
  </si>
  <si>
    <t>В Таблиці 1.1 у графі 6 сума чисел у рядках 2-7 -</t>
  </si>
  <si>
    <t>В Таблиці 1.1 у графі 7 сума чисел у рядках 2-7 -</t>
  </si>
  <si>
    <t>В Таблиці 1.1 у графі 8 сума чисел у рядках 2-7 -</t>
  </si>
  <si>
    <t>В Таблиці 1.1 у графі 9 сума чисел у рядках 2-7 -</t>
  </si>
  <si>
    <t>В Таблиці 1.1 у графі 10 сума чисел у рядках 2-7 -</t>
  </si>
  <si>
    <t>В Таблиці 1.1 у графі 11 сума чисел у рядках 2-7 -</t>
  </si>
  <si>
    <t>В Таблиці 1.1 у графі 12 сума чисел у рядках 2-7 -</t>
  </si>
  <si>
    <t>В Таблиці 1.1 у графі 13 сума чисел у рядках 2-7 -</t>
  </si>
  <si>
    <t>В Таблиці 1.1 у графі 14 сума чисел у рядках 2-7 -</t>
  </si>
  <si>
    <t>В Таблиці 1.1 у графі 15 сума чисел у рядках 2-7 -</t>
  </si>
  <si>
    <t>Таблиця 7. Затримання осіб як підозрюваних, обрання запобіжного заходу</t>
  </si>
  <si>
    <t>з них:
у зв’язку з обранням
інших запобіжних
заходів</t>
  </si>
  <si>
    <t>застава</t>
  </si>
  <si>
    <t>домашній арешт</t>
  </si>
  <si>
    <t>особиста порука</t>
  </si>
  <si>
    <t xml:space="preserve">особисте зобов’язання </t>
  </si>
  <si>
    <t>Всього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</si>
  <si>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</si>
  <si>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</si>
  <si>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</si>
  <si>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</si>
  <si>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</si>
  <si>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</si>
  <si>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</si>
  <si>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</rPr>
      <t xml:space="preserve"> на суму
(у тис. грн.)</t>
    </r>
  </si>
  <si>
    <r>
      <t>________________</t>
    </r>
    <r>
      <rPr>
        <sz val="10"/>
        <rFont val="Times New Roman"/>
        <family val="1"/>
      </rPr>
      <t xml:space="preserve">
(підпис)</t>
    </r>
  </si>
  <si>
    <t>направлено до суду клопотань для звільнення від кримінальної
відповідальності</t>
  </si>
  <si>
    <t>В Таблиці 1 в рядку 63 число у графі 6 -</t>
  </si>
  <si>
    <t>В Таблиці 1 число в графі 1 рядку 64 -</t>
  </si>
  <si>
    <t>В Таблиці 1 число в графі 2 рядку 64 -</t>
  </si>
  <si>
    <t>В Таблиці 1 число в графі 3 рядку 64 -</t>
  </si>
  <si>
    <t>В Таблиці 1 число в графі 4 рядку 64 -</t>
  </si>
  <si>
    <t>В Таблиці 1 число в графі 5 рядку 64 -</t>
  </si>
  <si>
    <t>В Таблиці 1 число в графі 6 рядку 63 -</t>
  </si>
  <si>
    <t>не повинно перевищувати число в рядку 60 -</t>
  </si>
  <si>
    <t>повинна дорівнювати числу у рядку 60 -</t>
  </si>
  <si>
    <t>В Таблиці 1 у графі 1,3,5 число в рядку 60 і графа 1 рядок 65 -</t>
  </si>
  <si>
    <t>В Таблиці 1 у графі 6 число в рядку 60 -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</si>
  <si>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</si>
  <si>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</si>
  <si>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</si>
  <si>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</si>
  <si>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сума чисел у рядках 3-4 -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</si>
  <si>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</si>
  <si>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</si>
  <si>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</si>
  <si>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</si>
  <si>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</si>
  <si>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</si>
  <si>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</si>
  <si>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</si>
  <si>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</si>
  <si>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</si>
  <si>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</si>
  <si>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</si>
  <si>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</si>
  <si>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В Таблиці 1 у графі 1 число в рядку 65 -</t>
  </si>
  <si>
    <t>В Таблиці 1 у графі 1 число в рядку 60 -</t>
  </si>
  <si>
    <t>Апарат прокуратури</t>
  </si>
  <si>
    <t>В Таблиці 1 у графі 3 число в рядку 60 -</t>
  </si>
  <si>
    <t>В Таблиці 1 у графі 5 число в рядку 60 -</t>
  </si>
  <si>
    <t>не повинно перевищувати число в Таблиці 1 у графі 5 рядку 60 -</t>
  </si>
  <si>
    <t>не повинно перевищувати число у рядку 6 -</t>
  </si>
  <si>
    <t>В Таблиці 5 сума чисел у рядках 7-8 -</t>
  </si>
  <si>
    <t>В Таблиці 5 число у рядку 17 -</t>
  </si>
  <si>
    <t>не повинно перевищувати число у рядку 16 -</t>
  </si>
  <si>
    <t>В Таблиці 5 число у рядку 15 -</t>
  </si>
  <si>
    <t>не повинно перевищувати число у рядку 14 -</t>
  </si>
  <si>
    <t>В Таблиці 5 сума чисел у рядках 12-13 -</t>
  </si>
  <si>
    <t>В Таблиці 5 число у рядку 5 -</t>
  </si>
  <si>
    <t>В Таблиці 5 число у рядку 10 -</t>
  </si>
  <si>
    <t>не повинно перевищувати число у рядку 9 -</t>
  </si>
  <si>
    <t>не повинно перевищувати число в Таблиці 2 рядку 20 -</t>
  </si>
  <si>
    <t>В Таблиці 7 сума чисел у рядках 3,5-6,11 -</t>
  </si>
  <si>
    <t>В Таблиці 7 сума чисел у рядках 7-10 -</t>
  </si>
  <si>
    <t>не повинна перевищувати число у рядку 6 -</t>
  </si>
  <si>
    <t>Таблиця 10</t>
  </si>
  <si>
    <t>В Таблиці 10 число у рядку 6 -</t>
  </si>
  <si>
    <t>не повинна перевищувати число у рядку 5 -</t>
  </si>
  <si>
    <t>В Таблиці 10 сума чисел у рядках 2,5,7,8 -</t>
  </si>
  <si>
    <t>В Таблиці 10 сума чисел у рядках 3-4 -</t>
  </si>
  <si>
    <t>В Таблиці 1.1 у графі 16 сума чисел у рядках 2-7 -</t>
  </si>
  <si>
    <t>В Таблиці 1.1 у графі 17 сума чисел у рядках 2-7 -</t>
  </si>
  <si>
    <t>В Таблиці 1.1 у графі 18 сума чисел у рядках 2-7 -</t>
  </si>
  <si>
    <t>В Таблиці 1.1 у графі 19 сума чисел у рядках 2-7 -</t>
  </si>
  <si>
    <t>В Таблиці 1.1 у графі 20 сума чисел у рядках 2-7 -</t>
  </si>
  <si>
    <t>В Таблиці 1.1 у графі 21 сума чисел у рядках 2-7 -</t>
  </si>
  <si>
    <t>Прокурор</t>
  </si>
  <si>
    <r>
      <t xml:space="preserve">__________________
</t>
    </r>
    <r>
      <rPr>
        <sz val="10"/>
        <rFont val="Times New Roman"/>
        <family val="1"/>
      </rPr>
      <t>(П.І.Б.)</t>
    </r>
  </si>
  <si>
    <t>Телефон: __________________ факс: ____________________ електронна пошта: ___________________________</t>
  </si>
  <si>
    <t>Звіт складено в _____ примірниках</t>
  </si>
  <si>
    <t>В Таблиці 1.1 у графі 22 сума чисел у рядках 2-7 -</t>
  </si>
  <si>
    <t>В Таблиці 1.1 у графі 23 сума чисел у рядках 2-7 -</t>
  </si>
  <si>
    <t>В Таблиці 1.1 в рядку 1 сума чисел у графі 2-5 -</t>
  </si>
  <si>
    <t>В Таблиці 1.1 в рядку 2 сума чисел у графі 2-5 -</t>
  </si>
  <si>
    <t>В Таблиці 1.1 в рядку 3 сума чисел у графі 2-5 -</t>
  </si>
  <si>
    <t>В Таблиці 1.1 в рядку 4 сума чисел у графі 2-5 -</t>
  </si>
  <si>
    <t>В Таблиці 1.1 в рядку 5 сума чисел у графі 2-5 -</t>
  </si>
  <si>
    <t>В Таблиці 1.1 в рядку 6 сума чисел у графі 2-5 -</t>
  </si>
  <si>
    <t>В Таблиці 1.1 в рядку 7 сума чисел у графі 2-5 -</t>
  </si>
  <si>
    <t>В Таблиці 1.1 в рядку 8 сума чисел у графі 2-5 -</t>
  </si>
  <si>
    <t>В Таблиці 1.1 в рядку 9 сума чисел у графі 2-5 -</t>
  </si>
  <si>
    <t>В Таблиці 1.1 в рядку 1 сума чисел у графі 7-10 -</t>
  </si>
  <si>
    <t>В Таблиці 1.1 в рядку 2 сума чисел у графі 7-10 -</t>
  </si>
  <si>
    <t>В Таблиці 1.1 в рядку 3 сума чисел у графі 7-10 -</t>
  </si>
  <si>
    <t>В Таблиці 1.1 в рядку 4 сума чисел у графі 7-10 -</t>
  </si>
  <si>
    <t>В Таблиці 1.1 в рядку 5 сума чисел у графі 7-10 -</t>
  </si>
  <si>
    <t>В Таблиці 1.1 в рядку 6 сума чисел у графі 7-10 -</t>
  </si>
  <si>
    <t>В Таблиці 1.1 в рядку 7 сума чисел у графі 7-10 -</t>
  </si>
  <si>
    <t>В Таблиці 1.1 в рядку 8 сума чисел у графі 7-10 -</t>
  </si>
  <si>
    <t>В Таблиці 1.1 в рядку 9 сума чисел у графі 7-10 -</t>
  </si>
  <si>
    <t>В Таблиці 1.1 в рядку 1 сума чисел у графі 12-15 -</t>
  </si>
  <si>
    <t>x</t>
  </si>
  <si>
    <t>В Таблиці 1.1 в рядку 2 сума чисел у графі 12-15 -</t>
  </si>
  <si>
    <t>В Таблиці 1.1 в рядку 3 сума чисел у графі 12-15 -</t>
  </si>
  <si>
    <t>В Таблиці 1.1 в рядку 4 сума чисел у графі 12-15 -</t>
  </si>
  <si>
    <t>В Таблиці 1.1 в рядку 5 сума чисел у графі 12-15 -</t>
  </si>
  <si>
    <t>В Таблиці 1.1 в рядку 6 сума чисел у графі 12-15 -</t>
  </si>
  <si>
    <t>В Таблиці 1.1 в рядку 7 сума чисел у графі 12-15 -</t>
  </si>
  <si>
    <t>В Таблиці 1.1 в рядку 8 сума чисел у графі 12-15 -</t>
  </si>
  <si>
    <t>В Таблиці 1.1 в рядку 9 сума чисел у графі 12-15 -</t>
  </si>
  <si>
    <t>В Таблиці 1.1 в рядку 1 сума чисел у графі 17-20 -</t>
  </si>
  <si>
    <t>В Таблиці 1.1 в рядку 2 сума чисел у графі 17-20 -</t>
  </si>
  <si>
    <t>В Таблиці 1.1 в рядку 3 сума чисел у графі 17-20 -</t>
  </si>
  <si>
    <t>В Таблиці 1.1 в рядку 4 сума чисел у графі 17-20 -</t>
  </si>
  <si>
    <t>В Таблиці 1.1 в рядку 5 сума чисел у графі 17-20 -</t>
  </si>
  <si>
    <t>В Таблиці 1.1 в рядку 6 сума чисел у графі 17-20 -</t>
  </si>
  <si>
    <t>В Таблиці 1.1 в рядку 7 сума чисел у графі 17-20 -</t>
  </si>
  <si>
    <t>В Таблиці 1.1 в рядку 8 сума чисел у графі 17-20 -</t>
  </si>
  <si>
    <t>В Таблиці 1.1 в рядку 9 сума чисел у графі 17-20 -</t>
  </si>
  <si>
    <t>не повинно перевищувати число у графі 16 -</t>
  </si>
  <si>
    <t>не повинно перевищувати число у графі 6 -</t>
  </si>
  <si>
    <t>не повинна перевищувати число в рядку 8 -</t>
  </si>
  <si>
    <t>В Таблиці 1.1 число у графі 1 рядка 1 -</t>
  </si>
  <si>
    <t>В Таблиці 1.1 число у графі 2 рядка 1 -</t>
  </si>
  <si>
    <t>В Таблиці 1.1 число у графі 3 рядка 1 -</t>
  </si>
  <si>
    <t>В Таблиці 1.1 число у графі 4 рядка 1 -</t>
  </si>
  <si>
    <t>В Таблиці 1.1 число у графі 5 рядка 1 -</t>
  </si>
  <si>
    <t>В Таблиці 1.1 число у графі 6 рядка 1 -</t>
  </si>
  <si>
    <t>В Таблиці 1.1 число у графі 7 рядка 1 -</t>
  </si>
  <si>
    <t>В Таблиці 1.1 число у графі 8 рядка 1 -</t>
  </si>
  <si>
    <t>В Таблиці 1.1 число у графі 9 рядка 1 -</t>
  </si>
  <si>
    <t>В Таблиці 1.1 число у графі 10 рядка 1 -</t>
  </si>
  <si>
    <t>В Таблиці 1.1 число у графі 12 рядка 1 -</t>
  </si>
  <si>
    <t>В Таблиці 1.1 число у графі 13 рядка 1 -</t>
  </si>
  <si>
    <t>В Таблиці 1.1 число у графі 14 рядка 1 -</t>
  </si>
  <si>
    <t>В Таблиці 1.1 число у графі 15 рядка 1 -</t>
  </si>
  <si>
    <t>В Таблиці 1.1 число у графі 16 рядка 1 -</t>
  </si>
  <si>
    <t>В Таблиці 1.1 число у графі 17 рядка 1 -</t>
  </si>
  <si>
    <t>В Таблиці 1.1 число у графі 18 рядка 1 -</t>
  </si>
  <si>
    <t>В Таблиці 1.1 число у графі 19 рядка 1 -</t>
  </si>
  <si>
    <t>В Таблиці 1.1 число у графі 20 рядка 1 -</t>
  </si>
  <si>
    <t>В Таблиці 1.1 число у графі 21 рядка 1 -</t>
  </si>
  <si>
    <t>В Таблиці 1.1 число у графі 22 рядка 1 -</t>
  </si>
  <si>
    <t>В Таблиці 1.1 число у графі 23 рядка 1 -</t>
  </si>
  <si>
    <t>В Таблиці 1.1 число у графі 11 рядка 1 -</t>
  </si>
  <si>
    <t>В Таблиці 1.1 число у графі 1 рядка 9 -</t>
  </si>
  <si>
    <t>В Таблиці 1.1 число у графі 2 рядка 9 -</t>
  </si>
  <si>
    <t>В Таблиці 1.1 число у графі 3 рядка 9 -</t>
  </si>
  <si>
    <t>В Таблиці 1.1 число у графі 4 рядка 9 -</t>
  </si>
  <si>
    <t>В Таблиці 1.1 число у графі 5 рядка 9 -</t>
  </si>
  <si>
    <t>В Таблиці 1.1 число у графі 6 рядка 9 -</t>
  </si>
  <si>
    <t>В Таблиці 1.1 число у графі 7 рядка 9 -</t>
  </si>
  <si>
    <t>В Таблиці 1.1 число у графі 8 рядка 9 -</t>
  </si>
  <si>
    <t>В Таблиці 1.1 число у графі 9 рядка 9 -</t>
  </si>
  <si>
    <t>В Таблиці 1.1 число у графі 10 рядка 9 -</t>
  </si>
  <si>
    <t>В Таблиці 1.1 число у графі 11 рядка 9 -</t>
  </si>
  <si>
    <t>В Таблиці 1.1 число у графі 12 рядка 9 -</t>
  </si>
  <si>
    <t>В Таблиці 1.1 число у графі 13 рядка 9 -</t>
  </si>
  <si>
    <t>В Таблиці 1.1 число у графі 14 рядка 9 -</t>
  </si>
  <si>
    <t>В Таблиці 1.1 число у графі 15 рядка 9 -</t>
  </si>
  <si>
    <t>В Таблиці 1.1 число у графі 16 рядка 9 -</t>
  </si>
  <si>
    <t>В Таблиці 1.1 число у графі 17 рядка 9 -</t>
  </si>
  <si>
    <t>В Таблиці 1.1 число у графі 18 рядка 9 -</t>
  </si>
  <si>
    <t>В Таблиці 1.1 число у графі 19 рядка 9 -</t>
  </si>
  <si>
    <t>Всього по області</t>
  </si>
  <si>
    <t>Дин. % (по обл)</t>
  </si>
  <si>
    <t>В Таблиці 1.1 число у графі 20 рядка 9 -</t>
  </si>
  <si>
    <t>В Таблиці 1.1 число у графі 21 рядка 9 -</t>
  </si>
  <si>
    <t>В Таблиці 1.1 число у графі 22 рядка 9 -</t>
  </si>
  <si>
    <t>В Таблиці 1.1 число у графі 23 рядка 9 -</t>
  </si>
  <si>
    <t>Таблиця 1.1</t>
  </si>
  <si>
    <t>Дин. %</t>
  </si>
  <si>
    <t>Відшкодовано збитків заподіяних інтересам держави та територіальних громад
(у тис. грн.)</t>
  </si>
  <si>
    <t>з обвину-вальним актом (п.3 ч. 3 ст. 314 КПК)</t>
  </si>
  <si>
    <t>Вих. № ___   “___” ______________200__р.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</si>
  <si>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</si>
  <si>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</si>
  <si>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х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</si>
  <si>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</si>
  <si>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</si>
  <si>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</si>
  <si>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</si>
  <si>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</si>
  <si>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</si>
  <si>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</si>
  <si>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</si>
  <si>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</si>
  <si>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</si>
  <si>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11 -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</si>
  <si>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</si>
  <si>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</si>
  <si>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</si>
  <si>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</si>
  <si>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</si>
  <si>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</si>
  <si>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</si>
  <si>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</si>
  <si>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</si>
  <si>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</si>
  <si>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</si>
  <si>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D:\stat\</t>
  </si>
  <si>
    <t xml:space="preserve"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 </t>
  </si>
  <si>
    <t>Прокурори районів у містах з районним поділом – прокурору міста</t>
  </si>
  <si>
    <t>Прокурори міст з районним поділом – прокурору обласного рівня</t>
  </si>
  <si>
    <t xml:space="preserve"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 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</si>
  <si>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</si>
  <si>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Слідчі підрозділи апарату Генеральної прокуратури України –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</si>
  <si>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</si>
  <si>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2 числа за звітним періодом</t>
  </si>
  <si>
    <t>до 5 числа за звітним періодом</t>
  </si>
  <si>
    <t>до 3 числа за звітним періодом</t>
  </si>
  <si>
    <t>a</t>
  </si>
  <si>
    <t>з них бюджетам усіх рівнів</t>
  </si>
  <si>
    <t>повернуто (відшкодовано) землі (га)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</si>
  <si>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</si>
  <si>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</si>
  <si>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</si>
  <si>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з клопот. про звільнення особи від крим. відпов. (п. 4 ст. 288 КПК)</t>
  </si>
  <si>
    <t>з клопот. про застос. прим. заходів мед. Харак. (п.3 ч. 3 ст. 314 КПК)</t>
  </si>
  <si>
    <t>з обвинув. актом (п.3 ч. 3 ст. 314 КПК)</t>
  </si>
  <si>
    <t>В Таблиці 1 в графі 1 сума чисел у рядках 1,13,25,49,59 -</t>
  </si>
  <si>
    <t>В Таблиці 1 в графі 2 сума чисел у рядках 1,13,25,49,59 -</t>
  </si>
  <si>
    <t>В Таблиці 1 в графі 3 сума чисел у рядках 1,13,25,49,59 -</t>
  </si>
  <si>
    <t>В Таблиці 1 в графі 4 сума чисел у рядках 1,13,25,49,59 -</t>
  </si>
  <si>
    <t>В Таблиці 1 в графі 5 сума чисел у рядках 1,13,25,49,59 -</t>
  </si>
  <si>
    <t>В Таблиці 1 в графі 6 сума чисел у рядках 1,13,25,49,59 -</t>
  </si>
  <si>
    <t>Помилок немає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</si>
  <si>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</si>
  <si>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Таблиця 17. Повернення судом кримінальних проваджень прокурору та результати їх розслідування</t>
  </si>
  <si>
    <t>Таблиця 18. Повернення судом кримінальних проваджень прокурору та результати їх розслідування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</si>
  <si>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</si>
  <si>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</si>
  <si>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</si>
  <si>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</si>
  <si>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Таблиця 26. Стан відшкодування збитків за закінченими кримінальними провадженнями</t>
  </si>
  <si>
    <t>Таблиця 27. Стан відшкодування збитків за закінченими кримінальними провадженнями</t>
  </si>
  <si>
    <t>Залишок невідшкодованих збитків під час досудового розслідування</t>
  </si>
  <si>
    <t>у т.ч. у кримінальних провадженнях про земельні правовідносини</t>
  </si>
  <si>
    <t xml:space="preserve">Залишок невідшкодованих збитків під час досудового розслідування (тис.грн.) </t>
  </si>
  <si>
    <t>Питома вага відшкодування (%)</t>
  </si>
  <si>
    <t>направлено до суду</t>
  </si>
  <si>
    <t>Виконавець</t>
  </si>
  <si>
    <t>Прим. №1</t>
  </si>
  <si>
    <t>Прим. №2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</si>
  <si>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</si>
  <si>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</si>
  <si>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Додаток 1</t>
  </si>
  <si>
    <t>квартальна</t>
  </si>
  <si>
    <t>В Таблиці 1 в графі 1 сума чисел у рядках 9-12 -</t>
  </si>
  <si>
    <t>В Таблиці 1 в графі 2 сума чисел у рядках 9-12 -</t>
  </si>
  <si>
    <t>В Таблиці 1 в графі 3 сума чисел у рядках 9-12 -</t>
  </si>
  <si>
    <t>В Таблиці 1 в графі 4 сума чисел у рядках 9-12 -</t>
  </si>
  <si>
    <t>В Таблиці 1 в графі 5 сума чисел у рядках 9-12 -</t>
  </si>
  <si>
    <t>В Таблиці 1 в графі 6 сума чисел у рядках 9-12 -</t>
  </si>
  <si>
    <t>повинна дорівнювати числу у рядку 8 -</t>
  </si>
  <si>
    <t>В Таблиці 1 в графі 1 сума чисел у рядках 14,20 -</t>
  </si>
  <si>
    <t>В Таблиці 1 в графі 2 сума чисел у рядках 14,20 -</t>
  </si>
  <si>
    <t>В Таблиці 1 в графі 3 сума чисел у рядках 14,20 -</t>
  </si>
  <si>
    <t>В Таблиці 1 в графі 4 сума чисел у рядках 14,20 -</t>
  </si>
  <si>
    <t>В Таблиці 1 в графі 5 сума чисел у рядках 14,20 -</t>
  </si>
  <si>
    <t>В Таблиці 1 в графі 6 сума чисел у рядках 14,20 -</t>
  </si>
  <si>
    <t>повинна дорівнювати числу у рядку 13 -</t>
  </si>
  <si>
    <t>В Таблиці 1 в графі 1 сума чисел у рядках 15-19 -</t>
  </si>
  <si>
    <t>інші крим. правопор., вчинені у сфері служб. діяльності щодо здійснення правосуддя</t>
  </si>
  <si>
    <t>повинна дорівнювати числу у рядку 14 -</t>
  </si>
  <si>
    <t>В Таблиці 1 в графі 2 сума чисел у рядках 15-19 -</t>
  </si>
  <si>
    <t>В Таблиці 1 в графі 3 сума чисел у рядках 15-19 -</t>
  </si>
  <si>
    <t>В Таблиці 1 в графі 4 сума чисел у рядках 15-19 -</t>
  </si>
  <si>
    <t>В Таблиці 1 в графі 5 сума чисел у рядках 15-19 -</t>
  </si>
  <si>
    <t>В Таблиці 1 в графі 6 сума чисел у рядках 15-19 -</t>
  </si>
  <si>
    <t>повинна дорівнювати числу у рядку 20 -</t>
  </si>
  <si>
    <t>В Таблиці 1 в графі 1 сума чисел у рядках 21-24 -</t>
  </si>
  <si>
    <t>В Таблиці 1 в графі 2 сума чисел у рядках 21-24 -</t>
  </si>
  <si>
    <t>В Таблиці 1 в графі 3 сума чисел у рядках 21-24 -</t>
  </si>
  <si>
    <t>В Таблиці 1 в графі 4 сума чисел у рядках 21-24 -</t>
  </si>
  <si>
    <t>В Таблиці 1 в графі 5 сума чисел у рядках 21-24 -</t>
  </si>
  <si>
    <t>В Таблиці 1 в графі 6 сума чисел у рядках 21-24 -</t>
  </si>
  <si>
    <t>Таблиця 19. Повернення судом кримінальних проваджень прокурору та результати їх розслідування</t>
  </si>
  <si>
    <t>Таблиця 20. Повернення судом кримінальних проваджень прокурору та результати їх розслідування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</si>
  <si>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</si>
  <si>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</si>
  <si>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</si>
  <si>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Таблиця 24. Стан відшкодування збитків за закінченими кримінальними провадженнями (Усього)</t>
  </si>
  <si>
    <t>Таблиця 25. Стан відшкодування збитків за закінченими кримінальними провадженнями (Усього)</t>
  </si>
  <si>
    <t>Таблиця 28. Стан відшкодування збитків за закінченими кримінальними провадженнями</t>
  </si>
  <si>
    <t>Таблиця 29. Стан відшкодування збитків за закінченими кримінальними провадженнями</t>
  </si>
  <si>
    <t>Число обвинувачених та підозрюваних, стосовно яких провадження закрито за реабілітуючими підставами (за к/справами, розслідуваними до 20.11.2012)</t>
  </si>
  <si>
    <t>за 6 місяців 2013 року</t>
  </si>
  <si>
    <t>повинна дорівнювати числу у рядку 25 -</t>
  </si>
  <si>
    <t>В Таблиці 1 в графі 1 сума чисел у рядках 26-37 -</t>
  </si>
  <si>
    <t>В Таблиці 1 в графі 2 сума чисел у рядках 26-37 -</t>
  </si>
  <si>
    <t>В Таблиці 1 в графі 3 сума чисел у рядках 26-37 -</t>
  </si>
  <si>
    <t>В Таблиці 1 в графі 4 сума чисел у рядках 26-37 -</t>
  </si>
  <si>
    <t>В Таблиці 1 в графі 5 сума чисел у рядках 26-37 -</t>
  </si>
  <si>
    <t>В Таблиці 1 в графі 6 сума чисел у рядках 26-37 -</t>
  </si>
  <si>
    <t>В Таблиці 1 в графі 1 сума чисел у рядках 38,44 -</t>
  </si>
  <si>
    <t>В Таблиці 1 в графі 2 сума чисел у рядках 38,44 -</t>
  </si>
  <si>
    <t>В Таблиці 1 в графі 3 сума чисел у рядках 38,44 -</t>
  </si>
  <si>
    <t>Інші кримінальні правопорушення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</si>
  <si>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</si>
  <si>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</si>
  <si>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трималося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</si>
  <si>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</si>
  <si>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</si>
  <si>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В Таблиці 1 в графі 4 сума чисел у рядках 38,44 -</t>
  </si>
  <si>
    <t>В Таблиці 1 в графі 5 сума чисел у рядках 38,44 -</t>
  </si>
  <si>
    <t>В Таблиці 1 в графі 6 сума чисел у рядках 38,44 -</t>
  </si>
  <si>
    <t>повинна дорівнювати числу у рядку 38 -</t>
  </si>
  <si>
    <t>В Таблиці 1 в графі 1 сума чисел у рядках 39-43 -</t>
  </si>
  <si>
    <t>В Таблиці 1 в графі 2 сума чисел у рядках 39-43 -</t>
  </si>
  <si>
    <t>В Таблиці 1 в графі 3 сума чисел у рядках 39-43 -</t>
  </si>
  <si>
    <t>В Таблиці 1 в графі 4 сума чисел у рядках 39-43 -</t>
  </si>
  <si>
    <t>В Таблиці 1 в графі 5 сума чисел у рядках 39-43 -</t>
  </si>
  <si>
    <t>В Таблиці 1 в графі 6 сума чисел у рядках 39-43 -</t>
  </si>
  <si>
    <t>повинна дорівнювати числу у рядку 44 -</t>
  </si>
  <si>
    <t>В Таблиці 1 в графі 1 сума чисел у рядках 45-48 -</t>
  </si>
  <si>
    <t>В Таблиці 1 в графі 2 сума чисел у рядках 45-48 -</t>
  </si>
  <si>
    <t>В Таблиці 1 в графі 3 сума чисел у рядках 45-48 -</t>
  </si>
  <si>
    <t>В Таблиці 1 в графі 4 сума чисел у рядках 45-48 -</t>
  </si>
  <si>
    <t>В Таблиці 1 в графі 5 сума чисел у рядках 45-48 -</t>
  </si>
  <si>
    <t>В Таблиці 1 в графі 6 сума чисел у рядках 45-48 -</t>
  </si>
  <si>
    <t>В Таблиці 1 в графі 1 сума чисел у рядках 50,54 -</t>
  </si>
  <si>
    <t>повинна дорівнювати числу у рядку 49 -</t>
  </si>
  <si>
    <t>В Таблиці 1 в графі 2 сума чисел у рядках 50,54 -</t>
  </si>
  <si>
    <t>В Таблиці 1 в графі 3 сума чисел у рядках 50,54 -</t>
  </si>
  <si>
    <t>В Таблиці 1 в графі 4 сума чисел у рядках 50,54 -</t>
  </si>
  <si>
    <t>В Таблиці 1 в графі 5 сума чисел у рядках 50,54 -</t>
  </si>
  <si>
    <t>В Таблиці 1 в графі 6 сума чисел у рядках 50,54 -</t>
  </si>
  <si>
    <t>повинна дорівнювати числу у рядку 50 -</t>
  </si>
  <si>
    <t>В Таблиці 1 в графі 1 сума чисел у рядках 51-53 -</t>
  </si>
  <si>
    <t>В Таблиці 1 в графі 2 сума чисел у рядках 51-53 -</t>
  </si>
  <si>
    <t>В Таблиці 1 в графі 3 сума чисел у рядках 51-53 -</t>
  </si>
  <si>
    <t>В Таблиці 1 в графі 4 сума чисел у рядках 51-53 -</t>
  </si>
  <si>
    <t>В Таблиці 1 в графі 5 сума чисел у рядках 51-53 -</t>
  </si>
  <si>
    <t>В Таблиці 1 в графі 6 сума чисел у рядках 51-53 -</t>
  </si>
  <si>
    <t>(у розрізі районів)</t>
  </si>
  <si>
    <t>Управління статистики, організації та ведення Єдиного реєстру досудових розслідувань</t>
  </si>
  <si>
    <t>В Таблиці 1 в графі 1 сума чисел у рядках 55-58 -</t>
  </si>
  <si>
    <t>повинна дорівнювати числу у рядку 54 -</t>
  </si>
  <si>
    <t>В Таблиці 1 в графі 2 сума чисел у рядках 55-58 -</t>
  </si>
  <si>
    <t>В Таблиці 1 в графі 3 сума чисел у рядках 55-58 -</t>
  </si>
  <si>
    <t>В Таблиці 1 в графі 4 сума чисел у рядках 55-58 -</t>
  </si>
  <si>
    <t>В Таблиці 1 в графі 5 сума чисел у рядках 55-58 -</t>
  </si>
  <si>
    <t>В Таблиці 1 в графі 6 сума чисел у рядках 55-58 -</t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</si>
  <si>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</si>
  <si>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</si>
  <si>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</si>
  <si>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</si>
  <si>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</si>
  <si>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</si>
  <si>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</si>
  <si>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</si>
  <si>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</si>
  <si>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</si>
  <si>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</si>
  <si>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</si>
  <si>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</si>
  <si>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</si>
  <si>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з обвинувальним актом (п.3 ч. 3 ст. 314 КПК)</t>
  </si>
  <si>
    <t>В Таблиці 1 в рядку 62 число у графі 6 -</t>
  </si>
  <si>
    <t>В Таблиці 2 число у рядку 6 -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</si>
  <si>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</si>
  <si>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</si>
  <si>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</si>
  <si>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</si>
  <si>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</si>
  <si>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</si>
  <si>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</si>
  <si>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</si>
  <si>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</si>
  <si>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</si>
  <si>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</si>
  <si>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</si>
  <si>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</si>
  <si>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</si>
  <si>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</si>
  <si>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</si>
  <si>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</si>
  <si>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</si>
  <si>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</si>
  <si>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</si>
  <si>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</si>
  <si>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</si>
  <si>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</si>
  <si>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</si>
  <si>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</si>
  <si>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</si>
  <si>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</si>
  <si>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</si>
  <si>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</si>
  <si>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</si>
  <si>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</si>
  <si>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Число виправданих осіб судами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</si>
  <si>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</si>
  <si>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Число виправданих і осіб, стосовно яких справи закриті судом за відсутністю події або складу злочину</t>
  </si>
  <si>
    <t>Число обвинувачених та підозрюваних, стосовно яких провадження закрито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</si>
  <si>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</si>
  <si>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</si>
  <si>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</si>
  <si>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</si>
  <si>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</si>
  <si>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</si>
  <si>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</si>
  <si>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</si>
  <si>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</si>
  <si>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</si>
  <si>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</si>
  <si>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</si>
  <si>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</si>
  <si>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</si>
  <si>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</si>
  <si>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</si>
  <si>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</si>
  <si>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</si>
  <si>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</si>
  <si>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</si>
  <si>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</si>
  <si>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</si>
  <si>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</si>
  <si>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</si>
  <si>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</si>
  <si>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</si>
  <si>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</si>
  <si>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</si>
  <si>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</si>
  <si>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</si>
  <si>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</si>
  <si>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</si>
  <si>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</si>
  <si>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</si>
  <si>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</si>
  <si>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ДОВІДКА</t>
  </si>
  <si>
    <t>про слідчу роботу</t>
  </si>
  <si>
    <t>Рядок</t>
  </si>
  <si>
    <t>Додаток ________</t>
  </si>
  <si>
    <t>Число осіб, стосовно яких провадження закриті судом у зв’язку з відмовою прокурора</t>
  </si>
  <si>
    <t>провадження про правопорушення, вчинені у бюджетній системі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</si>
  <si>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</si>
  <si>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</si>
  <si>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</si>
  <si>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</si>
  <si>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</si>
  <si>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</si>
  <si>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</si>
  <si>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</si>
  <si>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спільний наказ ГП, МВС, СБ, ДПС України
від 17 травня 2013 р. № 62/201/102/467
за погодженням з Держстатом України</t>
  </si>
  <si>
    <t>Прокуратура Бережанського району</t>
  </si>
</sst>
</file>

<file path=xl/styles.xml><?xml version="1.0" encoding="utf-8"?>
<styleSheet xmlns="http://schemas.openxmlformats.org/spreadsheetml/2006/main">
  <numFmts count="6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</numFmts>
  <fonts count="76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2"/>
      <name val="Times New Roman Cyr"/>
      <family val="0"/>
    </font>
    <font>
      <b/>
      <sz val="12"/>
      <color indexed="18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b/>
      <sz val="16"/>
      <name val="Times New Roman Cyr"/>
      <family val="1"/>
    </font>
    <font>
      <i/>
      <sz val="10"/>
      <color indexed="18"/>
      <name val="Arial Cyr"/>
      <family val="2"/>
    </font>
    <font>
      <b/>
      <i/>
      <u val="single"/>
      <sz val="16"/>
      <name val="Times New Roman Cyr"/>
      <family val="1"/>
    </font>
    <font>
      <sz val="11"/>
      <color indexed="8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b/>
      <i/>
      <sz val="14"/>
      <name val="Times New Roman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20"/>
      <name val="Times New Roman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i/>
      <sz val="14"/>
      <name val="Times New Roman"/>
      <family val="1"/>
    </font>
    <font>
      <sz val="9"/>
      <name val="Times New Roman Cyr"/>
      <family val="0"/>
    </font>
    <font>
      <i/>
      <sz val="10"/>
      <name val="Times New Roman"/>
      <family val="1"/>
    </font>
    <font>
      <i/>
      <sz val="12"/>
      <name val="Times New Roman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 Cyr"/>
      <family val="0"/>
    </font>
    <font>
      <b/>
      <sz val="12"/>
      <color indexed="20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2"/>
      <color indexed="18"/>
      <name val="Times New Roman"/>
      <family val="1"/>
    </font>
    <font>
      <b/>
      <i/>
      <sz val="11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b/>
      <i/>
      <sz val="11"/>
      <color indexed="8"/>
      <name val="Times New Roman Cyr"/>
      <family val="0"/>
    </font>
    <font>
      <sz val="8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21">
      <alignment/>
      <protection/>
    </xf>
    <xf numFmtId="0" fontId="6" fillId="0" borderId="0" xfId="24">
      <alignment/>
      <protection/>
    </xf>
    <xf numFmtId="0" fontId="6" fillId="3" borderId="1" xfId="24" applyFill="1" applyBorder="1">
      <alignment/>
      <protection/>
    </xf>
    <xf numFmtId="0" fontId="6" fillId="3" borderId="2" xfId="24" applyFill="1" applyBorder="1">
      <alignment/>
      <protection/>
    </xf>
    <xf numFmtId="0" fontId="15" fillId="3" borderId="2" xfId="24" applyFont="1" applyFill="1" applyBorder="1" applyAlignment="1">
      <alignment horizontal="center"/>
      <protection/>
    </xf>
    <xf numFmtId="0" fontId="6" fillId="3" borderId="3" xfId="24" applyFill="1" applyBorder="1">
      <alignment/>
      <protection/>
    </xf>
    <xf numFmtId="0" fontId="17" fillId="4" borderId="0" xfId="24" applyFont="1" applyFill="1">
      <alignment/>
      <protection/>
    </xf>
    <xf numFmtId="0" fontId="6" fillId="2" borderId="0" xfId="24" applyFill="1">
      <alignment/>
      <protection/>
    </xf>
    <xf numFmtId="3" fontId="6" fillId="2" borderId="4" xfId="24" applyNumberFormat="1" applyFont="1" applyFill="1" applyBorder="1" applyAlignment="1">
      <alignment horizontal="center"/>
      <protection/>
    </xf>
    <xf numFmtId="0" fontId="6" fillId="2" borderId="5" xfId="24" applyFill="1" applyBorder="1">
      <alignment/>
      <protection/>
    </xf>
    <xf numFmtId="3" fontId="6" fillId="2" borderId="6" xfId="24" applyNumberFormat="1" applyFont="1" applyFill="1" applyBorder="1" applyAlignment="1">
      <alignment horizontal="center"/>
      <protection/>
    </xf>
    <xf numFmtId="0" fontId="20" fillId="2" borderId="0" xfId="24" applyFont="1" applyFill="1">
      <alignment/>
      <protection/>
    </xf>
    <xf numFmtId="0" fontId="22" fillId="2" borderId="0" xfId="24" applyFont="1" applyFill="1" applyAlignment="1">
      <alignment horizontal="center"/>
      <protection/>
    </xf>
    <xf numFmtId="0" fontId="20" fillId="2" borderId="0" xfId="24" applyFont="1" applyFill="1" applyAlignment="1">
      <alignment horizontal="left"/>
      <protection/>
    </xf>
    <xf numFmtId="0" fontId="23" fillId="2" borderId="0" xfId="24" applyFont="1" applyFill="1" applyAlignment="1" applyProtection="1">
      <alignment horizontal="center"/>
      <protection locked="0"/>
    </xf>
    <xf numFmtId="49" fontId="23" fillId="2" borderId="0" xfId="24" applyNumberFormat="1" applyFont="1" applyFill="1" applyAlignment="1" applyProtection="1">
      <alignment horizontal="center"/>
      <protection locked="0"/>
    </xf>
    <xf numFmtId="0" fontId="23" fillId="2" borderId="0" xfId="24" applyFont="1" applyFill="1">
      <alignment/>
      <protection/>
    </xf>
    <xf numFmtId="0" fontId="6" fillId="2" borderId="0" xfId="24" applyFill="1" applyBorder="1">
      <alignment/>
      <protection/>
    </xf>
    <xf numFmtId="0" fontId="24" fillId="2" borderId="0" xfId="24" applyFont="1" applyFill="1" applyBorder="1">
      <alignment/>
      <protection/>
    </xf>
    <xf numFmtId="0" fontId="6" fillId="2" borderId="0" xfId="24" applyFill="1" applyBorder="1" applyProtection="1">
      <alignment/>
      <protection locked="0"/>
    </xf>
    <xf numFmtId="0" fontId="25" fillId="2" borderId="0" xfId="24" applyFont="1" applyFill="1" applyBorder="1">
      <alignment/>
      <protection/>
    </xf>
    <xf numFmtId="0" fontId="26" fillId="2" borderId="0" xfId="24" applyFont="1" applyFill="1" applyBorder="1" applyAlignment="1" applyProtection="1">
      <alignment horizontal="center"/>
      <protection locked="0"/>
    </xf>
    <xf numFmtId="0" fontId="6" fillId="2" borderId="0" xfId="24" applyFont="1" applyFill="1" applyBorder="1">
      <alignment/>
      <protection/>
    </xf>
    <xf numFmtId="0" fontId="25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6" fillId="2" borderId="0" xfId="0" applyFont="1" applyFill="1" applyAlignment="1" applyProtection="1">
      <alignment horizontal="center"/>
      <protection locked="0"/>
    </xf>
    <xf numFmtId="0" fontId="2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4" fillId="2" borderId="0" xfId="0" applyFont="1" applyFill="1" applyAlignment="1" applyProtection="1">
      <alignment/>
      <protection locked="0"/>
    </xf>
    <xf numFmtId="0" fontId="27" fillId="2" borderId="0" xfId="0" applyFont="1" applyFill="1" applyAlignment="1" applyProtection="1">
      <alignment horizontal="center"/>
      <protection locked="0"/>
    </xf>
    <xf numFmtId="0" fontId="6" fillId="2" borderId="7" xfId="24" applyFill="1" applyBorder="1">
      <alignment/>
      <protection/>
    </xf>
    <xf numFmtId="3" fontId="6" fillId="2" borderId="8" xfId="24" applyNumberFormat="1" applyFont="1" applyFill="1" applyBorder="1" applyAlignment="1">
      <alignment horizontal="center"/>
      <protection/>
    </xf>
    <xf numFmtId="0" fontId="6" fillId="5" borderId="0" xfId="24" applyFill="1">
      <alignment/>
      <protection/>
    </xf>
    <xf numFmtId="0" fontId="14" fillId="5" borderId="0" xfId="24" applyFont="1" applyFill="1" applyAlignment="1">
      <alignment horizontal="center"/>
      <protection/>
    </xf>
    <xf numFmtId="0" fontId="16" fillId="5" borderId="0" xfId="24" applyFont="1" applyFill="1" applyAlignment="1">
      <alignment horizontal="center"/>
      <protection/>
    </xf>
    <xf numFmtId="0" fontId="6" fillId="5" borderId="5" xfId="24" applyFill="1" applyBorder="1">
      <alignment/>
      <protection/>
    </xf>
    <xf numFmtId="0" fontId="19" fillId="5" borderId="5" xfId="24" applyFont="1" applyFill="1" applyBorder="1" applyAlignment="1">
      <alignment horizontal="center"/>
      <protection/>
    </xf>
    <xf numFmtId="3" fontId="29" fillId="2" borderId="9" xfId="24" applyNumberFormat="1" applyFont="1" applyFill="1" applyBorder="1">
      <alignment/>
      <protection/>
    </xf>
    <xf numFmtId="0" fontId="29" fillId="2" borderId="10" xfId="24" applyFont="1" applyFill="1" applyBorder="1">
      <alignment/>
      <protection/>
    </xf>
    <xf numFmtId="0" fontId="29" fillId="2" borderId="11" xfId="24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2" borderId="0" xfId="0" applyFont="1" applyFill="1" applyBorder="1" applyAlignment="1">
      <alignment/>
    </xf>
    <xf numFmtId="0" fontId="7" fillId="2" borderId="0" xfId="22" applyFill="1" applyProtection="1">
      <alignment/>
      <protection/>
    </xf>
    <xf numFmtId="0" fontId="7" fillId="0" borderId="0" xfId="22" applyProtection="1">
      <alignment/>
      <protection/>
    </xf>
    <xf numFmtId="0" fontId="37" fillId="2" borderId="14" xfId="22" applyFont="1" applyFill="1" applyBorder="1" applyAlignment="1" applyProtection="1">
      <alignment horizontal="center" wrapText="1"/>
      <protection/>
    </xf>
    <xf numFmtId="0" fontId="9" fillId="2" borderId="14" xfId="22" applyFont="1" applyFill="1" applyBorder="1" applyAlignment="1" applyProtection="1">
      <alignment horizontal="center" vertical="center" wrapText="1"/>
      <protection/>
    </xf>
    <xf numFmtId="0" fontId="21" fillId="2" borderId="0" xfId="24" applyFont="1" applyFill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/>
      <protection/>
    </xf>
    <xf numFmtId="0" fontId="10" fillId="2" borderId="16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38" fillId="2" borderId="5" xfId="0" applyFont="1" applyFill="1" applyBorder="1" applyAlignment="1" applyProtection="1">
      <alignment/>
      <protection locked="0"/>
    </xf>
    <xf numFmtId="0" fontId="33" fillId="2" borderId="0" xfId="0" applyFont="1" applyFill="1" applyAlignment="1" applyProtection="1">
      <alignment/>
      <protection/>
    </xf>
    <xf numFmtId="0" fontId="33" fillId="2" borderId="19" xfId="0" applyFont="1" applyFill="1" applyBorder="1" applyAlignment="1" applyProtection="1">
      <alignment/>
      <protection/>
    </xf>
    <xf numFmtId="0" fontId="32" fillId="2" borderId="20" xfId="0" applyFont="1" applyFill="1" applyBorder="1" applyAlignment="1">
      <alignment horizontal="center" vertical="center"/>
    </xf>
    <xf numFmtId="200" fontId="50" fillId="2" borderId="21" xfId="27" applyNumberFormat="1" applyFont="1" applyFill="1" applyBorder="1" applyAlignment="1">
      <alignment horizontal="right" vertical="center"/>
    </xf>
    <xf numFmtId="200" fontId="50" fillId="2" borderId="22" xfId="0" applyNumberFormat="1" applyFont="1" applyFill="1" applyBorder="1" applyAlignment="1" applyProtection="1">
      <alignment horizontal="center" vertical="center"/>
      <protection locked="0"/>
    </xf>
    <xf numFmtId="200" fontId="50" fillId="2" borderId="21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>
      <alignment/>
    </xf>
    <xf numFmtId="200" fontId="56" fillId="2" borderId="23" xfId="0" applyNumberFormat="1" applyFont="1" applyFill="1" applyBorder="1" applyAlignment="1" applyProtection="1">
      <alignment horizontal="center" vertical="center"/>
      <protection locked="0"/>
    </xf>
    <xf numFmtId="200" fontId="56" fillId="2" borderId="24" xfId="0" applyNumberFormat="1" applyFont="1" applyFill="1" applyBorder="1" applyAlignment="1" applyProtection="1">
      <alignment horizontal="center" vertical="center"/>
      <protection locked="0"/>
    </xf>
    <xf numFmtId="200" fontId="56" fillId="2" borderId="25" xfId="0" applyNumberFormat="1" applyFont="1" applyFill="1" applyBorder="1" applyAlignment="1" applyProtection="1">
      <alignment horizontal="center" vertical="center"/>
      <protection locked="0"/>
    </xf>
    <xf numFmtId="200" fontId="56" fillId="2" borderId="26" xfId="0" applyNumberFormat="1" applyFont="1" applyFill="1" applyBorder="1" applyAlignment="1" applyProtection="1">
      <alignment horizontal="center" vertical="center"/>
      <protection locked="0"/>
    </xf>
    <xf numFmtId="200" fontId="56" fillId="2" borderId="27" xfId="0" applyNumberFormat="1" applyFont="1" applyFill="1" applyBorder="1" applyAlignment="1" applyProtection="1">
      <alignment horizontal="center" vertical="center"/>
      <protection locked="0"/>
    </xf>
    <xf numFmtId="200" fontId="56" fillId="2" borderId="28" xfId="0" applyNumberFormat="1" applyFont="1" applyFill="1" applyBorder="1" applyAlignment="1" applyProtection="1">
      <alignment horizontal="center" vertical="center"/>
      <protection locked="0"/>
    </xf>
    <xf numFmtId="0" fontId="45" fillId="2" borderId="2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horizontal="left" vertical="center"/>
    </xf>
    <xf numFmtId="0" fontId="54" fillId="2" borderId="0" xfId="0" applyFont="1" applyFill="1" applyBorder="1" applyAlignment="1">
      <alignment horizontal="center" vertical="center"/>
    </xf>
    <xf numFmtId="203" fontId="50" fillId="2" borderId="0" xfId="27" applyNumberFormat="1" applyFont="1" applyFill="1" applyBorder="1" applyAlignment="1">
      <alignment horizontal="right" vertical="center"/>
    </xf>
    <xf numFmtId="200" fontId="50" fillId="2" borderId="0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>
      <alignment vertical="center"/>
    </xf>
    <xf numFmtId="0" fontId="45" fillId="2" borderId="22" xfId="0" applyFont="1" applyFill="1" applyBorder="1" applyAlignment="1">
      <alignment horizontal="center" vertical="center" wrapText="1"/>
    </xf>
    <xf numFmtId="0" fontId="45" fillId="2" borderId="21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vertical="center" wrapText="1"/>
    </xf>
    <xf numFmtId="0" fontId="45" fillId="2" borderId="7" xfId="0" applyFont="1" applyFill="1" applyBorder="1" applyAlignment="1">
      <alignment vertical="center"/>
    </xf>
    <xf numFmtId="3" fontId="43" fillId="2" borderId="29" xfId="0" applyNumberFormat="1" applyFont="1" applyFill="1" applyBorder="1" applyAlignment="1" applyProtection="1">
      <alignment horizontal="center" vertical="center"/>
      <protection locked="0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43" fillId="2" borderId="27" xfId="0" applyNumberFormat="1" applyFont="1" applyFill="1" applyBorder="1" applyAlignment="1" applyProtection="1">
      <alignment horizontal="center" vertical="center"/>
      <protection locked="0"/>
    </xf>
    <xf numFmtId="0" fontId="37" fillId="6" borderId="0" xfId="0" applyFont="1" applyFill="1" applyAlignment="1" applyProtection="1">
      <alignment/>
      <protection locked="0"/>
    </xf>
    <xf numFmtId="0" fontId="8" fillId="6" borderId="0" xfId="0" applyFont="1" applyFill="1" applyAlignment="1" applyProtection="1">
      <alignment horizontal="right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58" fillId="6" borderId="0" xfId="0" applyFont="1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49" fontId="37" fillId="0" borderId="0" xfId="0" applyNumberFormat="1" applyFont="1" applyAlignment="1">
      <alignment horizontal="right"/>
    </xf>
    <xf numFmtId="0" fontId="37" fillId="0" borderId="0" xfId="23" applyFo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37" fillId="2" borderId="0" xfId="0" applyFont="1" applyFill="1" applyAlignment="1" applyProtection="1">
      <alignment/>
      <protection/>
    </xf>
    <xf numFmtId="0" fontId="37" fillId="0" borderId="0" xfId="23" applyFont="1" applyFill="1" applyBorder="1" applyProtection="1">
      <alignment/>
      <protection locked="0"/>
    </xf>
    <xf numFmtId="0" fontId="37" fillId="2" borderId="30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/>
      <protection locked="0"/>
    </xf>
    <xf numFmtId="3" fontId="53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1" fillId="2" borderId="28" xfId="0" applyFont="1" applyFill="1" applyBorder="1" applyAlignment="1" applyProtection="1">
      <alignment vertical="center" wrapText="1"/>
      <protection/>
    </xf>
    <xf numFmtId="0" fontId="37" fillId="0" borderId="0" xfId="23" applyFont="1" applyFill="1" applyProtection="1">
      <alignment/>
      <protection locked="0"/>
    </xf>
    <xf numFmtId="0" fontId="49" fillId="2" borderId="28" xfId="0" applyFont="1" applyFill="1" applyBorder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/>
      <protection locked="0"/>
    </xf>
    <xf numFmtId="0" fontId="49" fillId="2" borderId="14" xfId="0" applyFont="1" applyFill="1" applyBorder="1" applyAlignment="1" applyProtection="1">
      <alignment horizontal="center" vertical="center" wrapText="1"/>
      <protection/>
    </xf>
    <xf numFmtId="3" fontId="43" fillId="2" borderId="26" xfId="0" applyNumberFormat="1" applyFont="1" applyFill="1" applyBorder="1" applyAlignment="1" applyProtection="1">
      <alignment horizontal="center" vertical="center"/>
      <protection locked="0"/>
    </xf>
    <xf numFmtId="3" fontId="7" fillId="2" borderId="25" xfId="0" applyNumberFormat="1" applyFont="1" applyFill="1" applyBorder="1" applyAlignment="1" applyProtection="1">
      <alignment horizontal="center" vertical="center"/>
      <protection locked="0"/>
    </xf>
    <xf numFmtId="3" fontId="7" fillId="2" borderId="26" xfId="0" applyNumberFormat="1" applyFont="1" applyFill="1" applyBorder="1" applyAlignment="1" applyProtection="1">
      <alignment horizontal="center" vertical="center"/>
      <protection locked="0"/>
    </xf>
    <xf numFmtId="3" fontId="7" fillId="2" borderId="28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27" xfId="0" applyNumberFormat="1" applyFont="1" applyFill="1" applyBorder="1" applyAlignment="1" applyProtection="1">
      <alignment horizontal="center" vertical="center"/>
      <protection locked="0"/>
    </xf>
    <xf numFmtId="3" fontId="53" fillId="0" borderId="0" xfId="0" applyNumberFormat="1" applyFont="1" applyFill="1" applyBorder="1" applyAlignment="1" applyProtection="1">
      <alignment horizontal="center" vertical="center"/>
      <protection locked="0"/>
    </xf>
    <xf numFmtId="3" fontId="43" fillId="2" borderId="31" xfId="0" applyNumberFormat="1" applyFont="1" applyFill="1" applyBorder="1" applyAlignment="1" applyProtection="1">
      <alignment horizontal="center" vertical="center"/>
      <protection locked="0"/>
    </xf>
    <xf numFmtId="3" fontId="7" fillId="2" borderId="29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62" fillId="2" borderId="32" xfId="0" applyFont="1" applyFill="1" applyBorder="1" applyAlignment="1" applyProtection="1">
      <alignment horizontal="center" vertical="center"/>
      <protection/>
    </xf>
    <xf numFmtId="0" fontId="62" fillId="2" borderId="21" xfId="0" applyFont="1" applyFill="1" applyBorder="1" applyAlignment="1" applyProtection="1">
      <alignment horizontal="center" vertical="center"/>
      <protection/>
    </xf>
    <xf numFmtId="0" fontId="62" fillId="2" borderId="20" xfId="0" applyFont="1" applyFill="1" applyBorder="1" applyAlignment="1" applyProtection="1">
      <alignment horizontal="center" vertical="center"/>
      <protection/>
    </xf>
    <xf numFmtId="0" fontId="62" fillId="2" borderId="1" xfId="0" applyFont="1" applyFill="1" applyBorder="1" applyAlignment="1" applyProtection="1">
      <alignment horizontal="center" vertical="center"/>
      <protection/>
    </xf>
    <xf numFmtId="0" fontId="57" fillId="2" borderId="28" xfId="0" applyFont="1" applyFill="1" applyBorder="1" applyAlignment="1" applyProtection="1">
      <alignment horizontal="left" vertical="center" wrapText="1"/>
      <protection/>
    </xf>
    <xf numFmtId="0" fontId="57" fillId="2" borderId="30" xfId="0" applyFont="1" applyFill="1" applyBorder="1" applyAlignment="1" applyProtection="1">
      <alignment horizontal="left" vertical="center" wrapText="1"/>
      <protection/>
    </xf>
    <xf numFmtId="3" fontId="43" fillId="2" borderId="28" xfId="0" applyNumberFormat="1" applyFont="1" applyFill="1" applyBorder="1" applyAlignment="1" applyProtection="1">
      <alignment horizontal="center" vertical="center"/>
      <protection locked="0"/>
    </xf>
    <xf numFmtId="0" fontId="57" fillId="2" borderId="22" xfId="0" applyFont="1" applyFill="1" applyBorder="1" applyAlignment="1" applyProtection="1">
      <alignment horizontal="center" vertical="center" wrapText="1"/>
      <protection/>
    </xf>
    <xf numFmtId="0" fontId="57" fillId="2" borderId="21" xfId="0" applyFont="1" applyFill="1" applyBorder="1" applyAlignment="1" applyProtection="1">
      <alignment horizontal="left" vertical="center" wrapText="1"/>
      <protection/>
    </xf>
    <xf numFmtId="3" fontId="43" fillId="2" borderId="14" xfId="0" applyNumberFormat="1" applyFont="1" applyFill="1" applyBorder="1" applyAlignment="1" applyProtection="1">
      <alignment horizontal="center" vertical="center"/>
      <protection locked="0"/>
    </xf>
    <xf numFmtId="3" fontId="43" fillId="2" borderId="33" xfId="0" applyNumberFormat="1" applyFont="1" applyFill="1" applyBorder="1" applyAlignment="1" applyProtection="1">
      <alignment horizontal="center" vertical="center"/>
      <protection locked="0"/>
    </xf>
    <xf numFmtId="3" fontId="43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22" xfId="0" applyNumberFormat="1" applyFont="1" applyFill="1" applyBorder="1" applyAlignment="1" applyProtection="1">
      <alignment horizontal="center" vertical="center"/>
      <protection/>
    </xf>
    <xf numFmtId="3" fontId="45" fillId="2" borderId="32" xfId="0" applyNumberFormat="1" applyFont="1" applyFill="1" applyBorder="1" applyAlignment="1" applyProtection="1">
      <alignment horizontal="center" vertical="center"/>
      <protection/>
    </xf>
    <xf numFmtId="3" fontId="45" fillId="2" borderId="21" xfId="0" applyNumberFormat="1" applyFont="1" applyFill="1" applyBorder="1" applyAlignment="1" applyProtection="1">
      <alignment horizontal="center" vertical="center"/>
      <protection/>
    </xf>
    <xf numFmtId="0" fontId="33" fillId="2" borderId="34" xfId="0" applyFont="1" applyFill="1" applyBorder="1" applyAlignment="1" applyProtection="1">
      <alignment horizontal="center" vertical="center"/>
      <protection/>
    </xf>
    <xf numFmtId="0" fontId="33" fillId="2" borderId="35" xfId="0" applyFont="1" applyFill="1" applyBorder="1" applyAlignment="1" applyProtection="1">
      <alignment horizontal="center" vertical="center"/>
      <protection/>
    </xf>
    <xf numFmtId="0" fontId="33" fillId="2" borderId="36" xfId="0" applyFont="1" applyFill="1" applyBorder="1" applyAlignment="1" applyProtection="1">
      <alignment horizontal="center" vertical="center"/>
      <protection/>
    </xf>
    <xf numFmtId="0" fontId="33" fillId="2" borderId="37" xfId="0" applyFont="1" applyFill="1" applyBorder="1" applyAlignment="1" applyProtection="1">
      <alignment horizontal="center" vertical="center"/>
      <protection/>
    </xf>
    <xf numFmtId="0" fontId="33" fillId="2" borderId="20" xfId="0" applyFont="1" applyFill="1" applyBorder="1" applyAlignment="1" applyProtection="1">
      <alignment horizontal="center" vertical="center"/>
      <protection/>
    </xf>
    <xf numFmtId="0" fontId="33" fillId="2" borderId="21" xfId="0" applyFont="1" applyFill="1" applyBorder="1" applyAlignment="1" applyProtection="1">
      <alignment horizontal="center" vertical="center"/>
      <protection/>
    </xf>
    <xf numFmtId="0" fontId="62" fillId="2" borderId="35" xfId="0" applyFont="1" applyFill="1" applyBorder="1" applyAlignment="1" applyProtection="1">
      <alignment horizontal="center" vertical="center"/>
      <protection/>
    </xf>
    <xf numFmtId="3" fontId="45" fillId="2" borderId="32" xfId="0" applyNumberFormat="1" applyFont="1" applyFill="1" applyBorder="1" applyAlignment="1" applyProtection="1">
      <alignment horizontal="center" vertical="center" wrapText="1"/>
      <protection/>
    </xf>
    <xf numFmtId="3" fontId="45" fillId="2" borderId="21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/>
      <protection/>
    </xf>
    <xf numFmtId="0" fontId="62" fillId="2" borderId="38" xfId="0" applyFont="1" applyFill="1" applyBorder="1" applyAlignment="1" applyProtection="1">
      <alignment horizontal="center" vertical="center"/>
      <protection/>
    </xf>
    <xf numFmtId="3" fontId="68" fillId="2" borderId="0" xfId="0" applyNumberFormat="1" applyFont="1" applyFill="1" applyBorder="1" applyAlignment="1" applyProtection="1">
      <alignment horizontal="center" vertical="center" wrapText="1"/>
      <protection/>
    </xf>
    <xf numFmtId="0" fontId="64" fillId="2" borderId="0" xfId="0" applyFont="1" applyFill="1" applyBorder="1" applyAlignment="1" applyProtection="1">
      <alignment vertical="center" wrapText="1"/>
      <protection/>
    </xf>
    <xf numFmtId="3" fontId="45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1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top"/>
      <protection/>
    </xf>
    <xf numFmtId="0" fontId="10" fillId="2" borderId="2" xfId="0" applyFont="1" applyFill="1" applyBorder="1" applyAlignment="1" applyProtection="1">
      <alignment horizontal="left" vertical="top"/>
      <protection/>
    </xf>
    <xf numFmtId="0" fontId="37" fillId="2" borderId="2" xfId="0" applyFont="1" applyFill="1" applyBorder="1" applyAlignment="1" applyProtection="1">
      <alignment/>
      <protection/>
    </xf>
    <xf numFmtId="0" fontId="49" fillId="2" borderId="2" xfId="0" applyFont="1" applyFill="1" applyBorder="1" applyAlignment="1" applyProtection="1">
      <alignment horizontal="center" vertical="center" wrapText="1"/>
      <protection/>
    </xf>
    <xf numFmtId="0" fontId="37" fillId="2" borderId="20" xfId="0" applyFont="1" applyFill="1" applyBorder="1" applyAlignment="1" applyProtection="1">
      <alignment horizontal="center" vertical="center" wrapText="1"/>
      <protection/>
    </xf>
    <xf numFmtId="0" fontId="37" fillId="2" borderId="35" xfId="0" applyFont="1" applyFill="1" applyBorder="1" applyAlignment="1" applyProtection="1">
      <alignment horizontal="center" vertical="center"/>
      <protection/>
    </xf>
    <xf numFmtId="1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0" xfId="0" applyNumberFormat="1" applyFont="1" applyFill="1" applyBorder="1" applyAlignment="1" applyProtection="1">
      <alignment horizontal="center" vertical="center" wrapText="1"/>
      <protection/>
    </xf>
    <xf numFmtId="0" fontId="37" fillId="2" borderId="1" xfId="0" applyFont="1" applyFill="1" applyBorder="1" applyAlignment="1" applyProtection="1">
      <alignment/>
      <protection/>
    </xf>
    <xf numFmtId="0" fontId="37" fillId="2" borderId="2" xfId="0" applyFont="1" applyFill="1" applyBorder="1" applyAlignment="1" applyProtection="1">
      <alignment/>
      <protection/>
    </xf>
    <xf numFmtId="0" fontId="37" fillId="2" borderId="20" xfId="0" applyFont="1" applyFill="1" applyBorder="1" applyAlignment="1" applyProtection="1">
      <alignment horizontal="center" vertical="center" textRotation="90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49" fillId="2" borderId="27" xfId="0" applyFont="1" applyFill="1" applyBorder="1" applyAlignment="1" applyProtection="1">
      <alignment horizontal="center" vertical="center"/>
      <protection/>
    </xf>
    <xf numFmtId="0" fontId="49" fillId="2" borderId="27" xfId="0" applyFont="1" applyFill="1" applyBorder="1" applyAlignment="1" applyProtection="1">
      <alignment horizontal="center" vertical="center" wrapText="1"/>
      <protection/>
    </xf>
    <xf numFmtId="3" fontId="7" fillId="2" borderId="35" xfId="0" applyNumberFormat="1" applyFont="1" applyFill="1" applyBorder="1" applyAlignment="1" applyProtection="1">
      <alignment horizontal="center" vertical="center"/>
      <protection locked="0"/>
    </xf>
    <xf numFmtId="3" fontId="7" fillId="2" borderId="36" xfId="0" applyNumberFormat="1" applyFont="1" applyFill="1" applyBorder="1" applyAlignment="1" applyProtection="1">
      <alignment horizontal="center" vertical="center"/>
      <protection locked="0"/>
    </xf>
    <xf numFmtId="3" fontId="7" fillId="2" borderId="37" xfId="0" applyNumberFormat="1" applyFont="1" applyFill="1" applyBorder="1" applyAlignment="1" applyProtection="1">
      <alignment horizontal="center" vertical="center"/>
      <protection locked="0"/>
    </xf>
    <xf numFmtId="3" fontId="10" fillId="2" borderId="20" xfId="0" applyNumberFormat="1" applyFont="1" applyFill="1" applyBorder="1" applyAlignment="1" applyProtection="1">
      <alignment horizontal="center" vertical="center"/>
      <protection/>
    </xf>
    <xf numFmtId="0" fontId="49" fillId="2" borderId="25" xfId="0" applyFont="1" applyFill="1" applyBorder="1" applyAlignment="1" applyProtection="1">
      <alignment vertical="center" wrapText="1"/>
      <protection/>
    </xf>
    <xf numFmtId="3" fontId="7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7" fillId="4" borderId="0" xfId="24" applyFont="1" applyFill="1" applyAlignment="1">
      <alignment horizontal="center"/>
      <protection/>
    </xf>
    <xf numFmtId="3" fontId="47" fillId="2" borderId="25" xfId="0" applyNumberFormat="1" applyFont="1" applyFill="1" applyBorder="1" applyAlignment="1" applyProtection="1">
      <alignment horizontal="center" vertical="center"/>
      <protection locked="0"/>
    </xf>
    <xf numFmtId="3" fontId="47" fillId="2" borderId="27" xfId="0" applyNumberFormat="1" applyFont="1" applyFill="1" applyBorder="1" applyAlignment="1" applyProtection="1">
      <alignment horizontal="center" vertical="center"/>
      <protection locked="0"/>
    </xf>
    <xf numFmtId="3" fontId="45" fillId="2" borderId="22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2" borderId="28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/>
    </xf>
    <xf numFmtId="0" fontId="33" fillId="2" borderId="20" xfId="0" applyFont="1" applyFill="1" applyBorder="1" applyAlignment="1">
      <alignment horizontal="center" vertical="center" textRotation="90"/>
    </xf>
    <xf numFmtId="0" fontId="62" fillId="2" borderId="20" xfId="0" applyFont="1" applyFill="1" applyBorder="1" applyAlignment="1">
      <alignment horizontal="center" vertical="center" wrapText="1"/>
    </xf>
    <xf numFmtId="0" fontId="32" fillId="2" borderId="35" xfId="0" applyFont="1" applyFill="1" applyBorder="1" applyAlignment="1">
      <alignment horizontal="center" vertical="center"/>
    </xf>
    <xf numFmtId="3" fontId="43" fillId="2" borderId="35" xfId="0" applyNumberFormat="1" applyFont="1" applyFill="1" applyBorder="1" applyAlignment="1" applyProtection="1">
      <alignment horizontal="right" vertical="center"/>
      <protection/>
    </xf>
    <xf numFmtId="0" fontId="32" fillId="2" borderId="36" xfId="0" applyFont="1" applyFill="1" applyBorder="1" applyAlignment="1">
      <alignment horizontal="center" vertical="center"/>
    </xf>
    <xf numFmtId="3" fontId="43" fillId="2" borderId="36" xfId="0" applyNumberFormat="1" applyFont="1" applyFill="1" applyBorder="1" applyAlignment="1" applyProtection="1">
      <alignment horizontal="right" vertical="center"/>
      <protection/>
    </xf>
    <xf numFmtId="200" fontId="44" fillId="2" borderId="36" xfId="0" applyNumberFormat="1" applyFont="1" applyFill="1" applyBorder="1" applyAlignment="1" applyProtection="1">
      <alignment horizontal="right" vertical="center"/>
      <protection/>
    </xf>
    <xf numFmtId="3" fontId="43" fillId="2" borderId="36" xfId="0" applyNumberFormat="1" applyFont="1" applyFill="1" applyBorder="1" applyAlignment="1" applyProtection="1">
      <alignment horizontal="right" vertical="center"/>
      <protection locked="0"/>
    </xf>
    <xf numFmtId="0" fontId="32" fillId="2" borderId="37" xfId="0" applyFont="1" applyFill="1" applyBorder="1" applyAlignment="1">
      <alignment horizontal="center" vertical="center"/>
    </xf>
    <xf numFmtId="3" fontId="43" fillId="2" borderId="37" xfId="0" applyNumberFormat="1" applyFont="1" applyFill="1" applyBorder="1" applyAlignment="1" applyProtection="1">
      <alignment horizontal="right" vertical="center"/>
      <protection/>
    </xf>
    <xf numFmtId="0" fontId="43" fillId="2" borderId="26" xfId="0" applyFont="1" applyFill="1" applyBorder="1" applyAlignment="1">
      <alignment vertical="center" wrapText="1"/>
    </xf>
    <xf numFmtId="200" fontId="44" fillId="2" borderId="23" xfId="0" applyNumberFormat="1" applyFont="1" applyFill="1" applyBorder="1" applyAlignment="1" applyProtection="1">
      <alignment horizontal="center" vertical="center"/>
      <protection locked="0"/>
    </xf>
    <xf numFmtId="200" fontId="44" fillId="2" borderId="24" xfId="0" applyNumberFormat="1" applyFont="1" applyFill="1" applyBorder="1" applyAlignment="1" applyProtection="1">
      <alignment horizontal="center" vertical="center"/>
      <protection locked="0"/>
    </xf>
    <xf numFmtId="200" fontId="44" fillId="2" borderId="27" xfId="0" applyNumberFormat="1" applyFont="1" applyFill="1" applyBorder="1" applyAlignment="1" applyProtection="1">
      <alignment horizontal="center" vertical="center"/>
      <protection locked="0"/>
    </xf>
    <xf numFmtId="200" fontId="44" fillId="2" borderId="28" xfId="0" applyNumberFormat="1" applyFont="1" applyFill="1" applyBorder="1" applyAlignment="1" applyProtection="1">
      <alignment horizontal="center" vertical="center"/>
      <protection locked="0"/>
    </xf>
    <xf numFmtId="200" fontId="64" fillId="2" borderId="22" xfId="0" applyNumberFormat="1" applyFont="1" applyFill="1" applyBorder="1" applyAlignment="1" applyProtection="1">
      <alignment horizontal="center" vertical="center"/>
      <protection locked="0"/>
    </xf>
    <xf numFmtId="200" fontId="64" fillId="2" borderId="21" xfId="0" applyNumberFormat="1" applyFont="1" applyFill="1" applyBorder="1" applyAlignment="1" applyProtection="1">
      <alignment horizontal="center" vertical="center"/>
      <protection locked="0"/>
    </xf>
    <xf numFmtId="200" fontId="56" fillId="2" borderId="26" xfId="27" applyNumberFormat="1" applyFont="1" applyFill="1" applyBorder="1" applyAlignment="1">
      <alignment horizontal="right" vertical="center"/>
    </xf>
    <xf numFmtId="200" fontId="56" fillId="2" borderId="28" xfId="27" applyNumberFormat="1" applyFont="1" applyFill="1" applyBorder="1" applyAlignment="1">
      <alignment horizontal="right" vertical="center"/>
    </xf>
    <xf numFmtId="3" fontId="55" fillId="2" borderId="31" xfId="0" applyNumberFormat="1" applyFont="1" applyFill="1" applyBorder="1" applyAlignment="1" applyProtection="1">
      <alignment horizontal="center" vertical="center"/>
      <protection locked="0"/>
    </xf>
    <xf numFmtId="3" fontId="55" fillId="2" borderId="14" xfId="0" applyNumberFormat="1" applyFont="1" applyFill="1" applyBorder="1" applyAlignment="1" applyProtection="1">
      <alignment horizontal="center" vertical="center"/>
      <protection locked="0"/>
    </xf>
    <xf numFmtId="3" fontId="54" fillId="2" borderId="22" xfId="0" applyNumberFormat="1" applyFont="1" applyFill="1" applyBorder="1" applyAlignment="1">
      <alignment horizontal="center" vertical="center"/>
    </xf>
    <xf numFmtId="3" fontId="55" fillId="2" borderId="26" xfId="0" applyNumberFormat="1" applyFont="1" applyFill="1" applyBorder="1" applyAlignment="1" applyProtection="1">
      <alignment horizontal="center" vertical="center"/>
      <protection locked="0"/>
    </xf>
    <xf numFmtId="3" fontId="55" fillId="2" borderId="28" xfId="0" applyNumberFormat="1" applyFont="1" applyFill="1" applyBorder="1" applyAlignment="1" applyProtection="1">
      <alignment horizontal="center" vertical="center"/>
      <protection locked="0"/>
    </xf>
    <xf numFmtId="3" fontId="54" fillId="2" borderId="21" xfId="0" applyNumberFormat="1" applyFont="1" applyFill="1" applyBorder="1" applyAlignment="1">
      <alignment horizontal="center" vertical="center"/>
    </xf>
    <xf numFmtId="0" fontId="45" fillId="2" borderId="32" xfId="0" applyFont="1" applyFill="1" applyBorder="1" applyAlignment="1">
      <alignment horizontal="center" vertical="center" wrapText="1"/>
    </xf>
    <xf numFmtId="49" fontId="45" fillId="2" borderId="21" xfId="0" applyNumberFormat="1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3" fontId="54" fillId="2" borderId="40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43" fillId="2" borderId="22" xfId="0" applyNumberFormat="1" applyFont="1" applyFill="1" applyBorder="1" applyAlignment="1" applyProtection="1">
      <alignment horizontal="center" vertical="center"/>
      <protection locked="0"/>
    </xf>
    <xf numFmtId="3" fontId="43" fillId="2" borderId="32" xfId="0" applyNumberFormat="1" applyFont="1" applyFill="1" applyBorder="1" applyAlignment="1" applyProtection="1">
      <alignment horizontal="center" vertical="center"/>
      <protection locked="0"/>
    </xf>
    <xf numFmtId="3" fontId="43" fillId="2" borderId="21" xfId="0" applyNumberFormat="1" applyFont="1" applyFill="1" applyBorder="1" applyAlignment="1" applyProtection="1">
      <alignment horizontal="center" vertical="center"/>
      <protection locked="0"/>
    </xf>
    <xf numFmtId="3" fontId="45" fillId="2" borderId="25" xfId="0" applyNumberFormat="1" applyFont="1" applyFill="1" applyBorder="1" applyAlignment="1" applyProtection="1">
      <alignment horizontal="center" vertical="center"/>
      <protection locked="0"/>
    </xf>
    <xf numFmtId="3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42" xfId="24" applyFill="1" applyBorder="1">
      <alignment/>
      <protection/>
    </xf>
    <xf numFmtId="3" fontId="6" fillId="2" borderId="43" xfId="24" applyNumberFormat="1" applyFont="1" applyFill="1" applyBorder="1" applyAlignment="1">
      <alignment horizontal="center"/>
      <protection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44" xfId="24" applyFill="1" applyBorder="1">
      <alignment/>
      <protection/>
    </xf>
    <xf numFmtId="3" fontId="6" fillId="2" borderId="4" xfId="24" applyNumberFormat="1" applyFill="1" applyBorder="1" applyAlignment="1">
      <alignment horizontal="center"/>
      <protection/>
    </xf>
    <xf numFmtId="3" fontId="6" fillId="2" borderId="8" xfId="24" applyNumberFormat="1" applyFill="1" applyBorder="1" applyAlignment="1">
      <alignment horizontal="center"/>
      <protection/>
    </xf>
    <xf numFmtId="0" fontId="6" fillId="2" borderId="0" xfId="24" applyFont="1" applyFill="1">
      <alignment/>
      <protection/>
    </xf>
    <xf numFmtId="0" fontId="0" fillId="2" borderId="7" xfId="0" applyFont="1" applyFill="1" applyBorder="1" applyAlignment="1">
      <alignment/>
    </xf>
    <xf numFmtId="0" fontId="6" fillId="2" borderId="42" xfId="24" applyFont="1" applyFill="1" applyBorder="1">
      <alignment/>
      <protection/>
    </xf>
    <xf numFmtId="0" fontId="0" fillId="2" borderId="5" xfId="0" applyFont="1" applyFill="1" applyBorder="1" applyAlignment="1">
      <alignment/>
    </xf>
    <xf numFmtId="0" fontId="6" fillId="2" borderId="44" xfId="24" applyFont="1" applyFill="1" applyBorder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7" fillId="7" borderId="0" xfId="23" applyFont="1" applyFill="1" applyAlignment="1" applyProtection="1">
      <alignment vertical="center"/>
      <protection locked="0"/>
    </xf>
    <xf numFmtId="0" fontId="32" fillId="2" borderId="33" xfId="0" applyFont="1" applyFill="1" applyBorder="1" applyAlignment="1" applyProtection="1">
      <alignment horizontal="center" vertical="center" textRotation="90" wrapText="1"/>
      <protection/>
    </xf>
    <xf numFmtId="0" fontId="33" fillId="2" borderId="22" xfId="0" applyFont="1" applyFill="1" applyBorder="1" applyAlignment="1" applyProtection="1">
      <alignment horizontal="center" vertical="center"/>
      <protection/>
    </xf>
    <xf numFmtId="0" fontId="33" fillId="2" borderId="32" xfId="0" applyFont="1" applyFill="1" applyBorder="1" applyAlignment="1" applyProtection="1">
      <alignment horizontal="center" vertical="center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49" fillId="2" borderId="28" xfId="0" applyFont="1" applyFill="1" applyBorder="1" applyAlignment="1" applyProtection="1">
      <alignment horizontal="left" vertical="center" wrapText="1"/>
      <protection/>
    </xf>
    <xf numFmtId="0" fontId="37" fillId="2" borderId="20" xfId="0" applyFont="1" applyFill="1" applyBorder="1" applyAlignment="1" applyProtection="1">
      <alignment horizontal="center" vertical="center"/>
      <protection/>
    </xf>
    <xf numFmtId="0" fontId="37" fillId="2" borderId="38" xfId="0" applyFont="1" applyFill="1" applyBorder="1" applyAlignment="1" applyProtection="1">
      <alignment horizontal="center" vertical="center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51" fillId="2" borderId="20" xfId="0" applyFont="1" applyFill="1" applyBorder="1" applyAlignment="1" applyProtection="1">
      <alignment horizontal="center" vertical="center" wrapText="1"/>
      <protection/>
    </xf>
    <xf numFmtId="0" fontId="37" fillId="2" borderId="36" xfId="0" applyFont="1" applyFill="1" applyBorder="1" applyAlignment="1" applyProtection="1">
      <alignment horizontal="center" vertical="center"/>
      <protection/>
    </xf>
    <xf numFmtId="0" fontId="37" fillId="2" borderId="37" xfId="0" applyFont="1" applyFill="1" applyBorder="1" applyAlignment="1" applyProtection="1">
      <alignment horizontal="center" vertical="center"/>
      <protection/>
    </xf>
    <xf numFmtId="0" fontId="49" fillId="2" borderId="33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49" fillId="2" borderId="29" xfId="0" applyFont="1" applyFill="1" applyBorder="1" applyAlignment="1" applyProtection="1">
      <alignment horizontal="center" vertical="center"/>
      <protection/>
    </xf>
    <xf numFmtId="0" fontId="49" fillId="2" borderId="29" xfId="0" applyFont="1" applyFill="1" applyBorder="1" applyAlignment="1" applyProtection="1">
      <alignment horizontal="center" vertical="center" wrapText="1"/>
      <protection/>
    </xf>
    <xf numFmtId="0" fontId="33" fillId="2" borderId="14" xfId="0" applyFont="1" applyFill="1" applyBorder="1" applyAlignment="1" applyProtection="1">
      <alignment horizontal="center" vertical="center" wrapText="1"/>
      <protection/>
    </xf>
    <xf numFmtId="0" fontId="33" fillId="2" borderId="28" xfId="0" applyFont="1" applyFill="1" applyBorder="1" applyAlignment="1" applyProtection="1">
      <alignment vertical="center" wrapText="1"/>
      <protection/>
    </xf>
    <xf numFmtId="3" fontId="43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5" xfId="0" applyFont="1" applyFill="1" applyBorder="1" applyAlignment="1" applyProtection="1">
      <alignment horizontal="center" vertical="center"/>
      <protection/>
    </xf>
    <xf numFmtId="0" fontId="37" fillId="2" borderId="46" xfId="0" applyFont="1" applyFill="1" applyBorder="1" applyAlignment="1" applyProtection="1">
      <alignment horizontal="center" vertical="center"/>
      <protection/>
    </xf>
    <xf numFmtId="0" fontId="37" fillId="2" borderId="42" xfId="0" applyFont="1" applyFill="1" applyBorder="1" applyAlignment="1" applyProtection="1">
      <alignment horizontal="center" vertical="center"/>
      <protection/>
    </xf>
    <xf numFmtId="0" fontId="37" fillId="2" borderId="47" xfId="0" applyFont="1" applyFill="1" applyBorder="1" applyAlignment="1" applyProtection="1">
      <alignment horizontal="center" vertical="center"/>
      <protection/>
    </xf>
    <xf numFmtId="0" fontId="37" fillId="2" borderId="22" xfId="0" applyFont="1" applyFill="1" applyBorder="1" applyAlignment="1" applyProtection="1">
      <alignment horizontal="center" vertical="center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3" fillId="2" borderId="27" xfId="0" applyFont="1" applyFill="1" applyBorder="1" applyAlignment="1" applyProtection="1">
      <alignment horizontal="center" vertical="center" wrapText="1"/>
      <protection/>
    </xf>
    <xf numFmtId="0" fontId="37" fillId="2" borderId="3" xfId="0" applyFont="1" applyFill="1" applyBorder="1" applyAlignment="1" applyProtection="1">
      <alignment horizontal="center" vertical="center"/>
      <protection/>
    </xf>
    <xf numFmtId="0" fontId="37" fillId="2" borderId="40" xfId="0" applyFont="1" applyFill="1" applyBorder="1" applyAlignment="1" applyProtection="1">
      <alignment horizontal="center" vertical="center"/>
      <protection/>
    </xf>
    <xf numFmtId="0" fontId="36" fillId="2" borderId="20" xfId="0" applyFont="1" applyFill="1" applyBorder="1" applyAlignment="1" applyProtection="1">
      <alignment horizontal="center" vertical="center"/>
      <protection/>
    </xf>
    <xf numFmtId="3" fontId="10" fillId="2" borderId="22" xfId="0" applyNumberFormat="1" applyFont="1" applyFill="1" applyBorder="1" applyAlignment="1" applyProtection="1">
      <alignment horizontal="center" vertical="center"/>
      <protection/>
    </xf>
    <xf numFmtId="3" fontId="10" fillId="2" borderId="21" xfId="0" applyNumberFormat="1" applyFont="1" applyFill="1" applyBorder="1" applyAlignment="1" applyProtection="1">
      <alignment horizontal="center" vertical="center"/>
      <protection/>
    </xf>
    <xf numFmtId="3" fontId="10" fillId="2" borderId="22" xfId="0" applyNumberFormat="1" applyFont="1" applyFill="1" applyBorder="1" applyAlignment="1" applyProtection="1">
      <alignment horizontal="center" vertical="center"/>
      <protection locked="0"/>
    </xf>
    <xf numFmtId="3" fontId="10" fillId="2" borderId="21" xfId="0" applyNumberFormat="1" applyFont="1" applyFill="1" applyBorder="1" applyAlignment="1" applyProtection="1">
      <alignment horizontal="center" vertical="center"/>
      <protection locked="0"/>
    </xf>
    <xf numFmtId="3" fontId="43" fillId="2" borderId="48" xfId="0" applyNumberFormat="1" applyFont="1" applyFill="1" applyBorder="1" applyAlignment="1" applyProtection="1">
      <alignment horizontal="center" vertical="center"/>
      <protection locked="0"/>
    </xf>
    <xf numFmtId="3" fontId="43" fillId="2" borderId="43" xfId="0" applyNumberFormat="1" applyFont="1" applyFill="1" applyBorder="1" applyAlignment="1" applyProtection="1">
      <alignment horizontal="center" vertical="center"/>
      <protection locked="0"/>
    </xf>
    <xf numFmtId="3" fontId="43" fillId="2" borderId="49" xfId="0" applyNumberFormat="1" applyFont="1" applyFill="1" applyBorder="1" applyAlignment="1" applyProtection="1">
      <alignment horizontal="center" vertical="center"/>
      <protection locked="0"/>
    </xf>
    <xf numFmtId="3" fontId="43" fillId="0" borderId="27" xfId="0" applyNumberFormat="1" applyFont="1" applyFill="1" applyBorder="1" applyAlignment="1" applyProtection="1">
      <alignment horizontal="center" vertical="center"/>
      <protection locked="0"/>
    </xf>
    <xf numFmtId="3" fontId="43" fillId="0" borderId="14" xfId="0" applyNumberFormat="1" applyFont="1" applyFill="1" applyBorder="1" applyAlignment="1" applyProtection="1">
      <alignment horizontal="center" vertical="center"/>
      <protection locked="0"/>
    </xf>
    <xf numFmtId="3" fontId="43" fillId="0" borderId="28" xfId="0" applyNumberFormat="1" applyFont="1" applyFill="1" applyBorder="1" applyAlignment="1" applyProtection="1">
      <alignment horizontal="center" vertical="center"/>
      <protection locked="0"/>
    </xf>
    <xf numFmtId="3" fontId="43" fillId="0" borderId="48" xfId="0" applyNumberFormat="1" applyFont="1" applyFill="1" applyBorder="1" applyAlignment="1" applyProtection="1">
      <alignment horizontal="center" vertical="center"/>
      <protection locked="0"/>
    </xf>
    <xf numFmtId="3" fontId="43" fillId="0" borderId="43" xfId="0" applyNumberFormat="1" applyFont="1" applyFill="1" applyBorder="1" applyAlignment="1" applyProtection="1">
      <alignment horizontal="center" vertical="center"/>
      <protection locked="0"/>
    </xf>
    <xf numFmtId="3" fontId="43" fillId="0" borderId="49" xfId="0" applyNumberFormat="1" applyFont="1" applyFill="1" applyBorder="1" applyAlignment="1" applyProtection="1">
      <alignment horizontal="center" vertical="center"/>
      <protection locked="0"/>
    </xf>
    <xf numFmtId="3" fontId="43" fillId="0" borderId="29" xfId="0" applyNumberFormat="1" applyFont="1" applyFill="1" applyBorder="1" applyAlignment="1" applyProtection="1">
      <alignment horizontal="center" vertical="center"/>
      <protection locked="0"/>
    </xf>
    <xf numFmtId="3" fontId="43" fillId="0" borderId="33" xfId="0" applyNumberFormat="1" applyFont="1" applyFill="1" applyBorder="1" applyAlignment="1" applyProtection="1">
      <alignment horizontal="center" vertical="center"/>
      <protection locked="0"/>
    </xf>
    <xf numFmtId="3" fontId="43" fillId="0" borderId="30" xfId="0" applyNumberFormat="1" applyFont="1" applyFill="1" applyBorder="1" applyAlignment="1" applyProtection="1">
      <alignment horizontal="center" vertical="center"/>
      <protection locked="0"/>
    </xf>
    <xf numFmtId="3" fontId="45" fillId="0" borderId="50" xfId="0" applyNumberFormat="1" applyFont="1" applyFill="1" applyBorder="1" applyAlignment="1" applyProtection="1">
      <alignment horizontal="center" vertical="center"/>
      <protection locked="0"/>
    </xf>
    <xf numFmtId="3" fontId="45" fillId="0" borderId="51" xfId="0" applyNumberFormat="1" applyFont="1" applyFill="1" applyBorder="1" applyAlignment="1" applyProtection="1">
      <alignment horizontal="center" vertical="center"/>
      <protection locked="0"/>
    </xf>
    <xf numFmtId="3" fontId="45" fillId="0" borderId="19" xfId="0" applyNumberFormat="1" applyFont="1" applyFill="1" applyBorder="1" applyAlignment="1" applyProtection="1">
      <alignment horizontal="center" vertical="center"/>
      <protection locked="0"/>
    </xf>
    <xf numFmtId="3" fontId="45" fillId="0" borderId="36" xfId="0" applyNumberFormat="1" applyFont="1" applyFill="1" applyBorder="1" applyAlignment="1" applyProtection="1">
      <alignment horizontal="center" vertical="center"/>
      <protection locked="0"/>
    </xf>
    <xf numFmtId="3" fontId="45" fillId="0" borderId="34" xfId="0" applyNumberFormat="1" applyFont="1" applyFill="1" applyBorder="1" applyAlignment="1" applyProtection="1">
      <alignment horizontal="center" vertical="center"/>
      <protection locked="0"/>
    </xf>
    <xf numFmtId="3" fontId="45" fillId="0" borderId="37" xfId="0" applyNumberFormat="1" applyFont="1" applyFill="1" applyBorder="1" applyAlignment="1" applyProtection="1">
      <alignment horizontal="center" vertical="center"/>
      <protection locked="0"/>
    </xf>
    <xf numFmtId="0" fontId="54" fillId="2" borderId="0" xfId="0" applyFont="1" applyFill="1" applyBorder="1" applyAlignment="1" applyProtection="1">
      <alignment vertical="center" wrapText="1"/>
      <protection/>
    </xf>
    <xf numFmtId="0" fontId="54" fillId="2" borderId="0" xfId="0" applyFont="1" applyFill="1" applyBorder="1" applyAlignment="1" applyProtection="1">
      <alignment horizontal="right" vertical="center"/>
      <protection/>
    </xf>
    <xf numFmtId="0" fontId="70" fillId="2" borderId="29" xfId="0" applyFont="1" applyFill="1" applyBorder="1" applyAlignment="1" applyProtection="1">
      <alignment horizontal="center" vertical="center" wrapText="1"/>
      <protection/>
    </xf>
    <xf numFmtId="0" fontId="70" fillId="2" borderId="33" xfId="0" applyFont="1" applyFill="1" applyBorder="1" applyAlignment="1" applyProtection="1">
      <alignment horizontal="center" vertical="center" wrapText="1"/>
      <protection/>
    </xf>
    <xf numFmtId="0" fontId="70" fillId="2" borderId="30" xfId="0" applyFont="1" applyFill="1" applyBorder="1" applyAlignment="1" applyProtection="1">
      <alignment horizontal="center" vertical="center" wrapText="1"/>
      <protection/>
    </xf>
    <xf numFmtId="0" fontId="43" fillId="2" borderId="20" xfId="0" applyFont="1" applyFill="1" applyBorder="1" applyAlignment="1" applyProtection="1">
      <alignment horizontal="center" vertical="center"/>
      <protection/>
    </xf>
    <xf numFmtId="0" fontId="43" fillId="0" borderId="1" xfId="0" applyFont="1" applyFill="1" applyBorder="1" applyAlignment="1" applyProtection="1">
      <alignment horizontal="center" vertical="center"/>
      <protection/>
    </xf>
    <xf numFmtId="0" fontId="43" fillId="2" borderId="22" xfId="0" applyFont="1" applyFill="1" applyBorder="1" applyAlignment="1" applyProtection="1">
      <alignment horizontal="center" vertical="center" wrapText="1"/>
      <protection/>
    </xf>
    <xf numFmtId="0" fontId="43" fillId="2" borderId="32" xfId="0" applyFont="1" applyFill="1" applyBorder="1" applyAlignment="1" applyProtection="1">
      <alignment horizontal="center" vertical="center" wrapText="1"/>
      <protection/>
    </xf>
    <xf numFmtId="0" fontId="43" fillId="2" borderId="21" xfId="0" applyFont="1" applyFill="1" applyBorder="1" applyAlignment="1" applyProtection="1">
      <alignment horizontal="center" vertical="center" wrapText="1"/>
      <protection/>
    </xf>
    <xf numFmtId="0" fontId="43" fillId="2" borderId="52" xfId="0" applyFont="1" applyFill="1" applyBorder="1" applyAlignment="1" applyProtection="1">
      <alignment horizontal="center" vertical="center"/>
      <protection/>
    </xf>
    <xf numFmtId="0" fontId="43" fillId="2" borderId="53" xfId="0" applyFont="1" applyFill="1" applyBorder="1" applyAlignment="1" applyProtection="1">
      <alignment horizontal="center" vertical="center"/>
      <protection/>
    </xf>
    <xf numFmtId="0" fontId="43" fillId="2" borderId="53" xfId="0" applyFont="1" applyFill="1" applyBorder="1" applyAlignment="1" applyProtection="1">
      <alignment horizontal="center" vertical="center" wrapText="1"/>
      <protection/>
    </xf>
    <xf numFmtId="0" fontId="43" fillId="2" borderId="51" xfId="0" applyFont="1" applyFill="1" applyBorder="1" applyAlignment="1" applyProtection="1">
      <alignment horizontal="center" vertical="center" wrapText="1"/>
      <protection/>
    </xf>
    <xf numFmtId="0" fontId="47" fillId="2" borderId="28" xfId="0" applyFont="1" applyFill="1" applyBorder="1" applyAlignment="1" applyProtection="1">
      <alignment horizontal="left" vertical="center"/>
      <protection/>
    </xf>
    <xf numFmtId="0" fontId="43" fillId="2" borderId="51" xfId="0" applyFont="1" applyFill="1" applyBorder="1" applyAlignment="1" applyProtection="1">
      <alignment horizontal="center" vertical="center"/>
      <protection/>
    </xf>
    <xf numFmtId="0" fontId="43" fillId="2" borderId="36" xfId="0" applyFont="1" applyFill="1" applyBorder="1" applyAlignment="1" applyProtection="1">
      <alignment horizontal="center" vertical="center"/>
      <protection/>
    </xf>
    <xf numFmtId="0" fontId="47" fillId="0" borderId="28" xfId="0" applyFont="1" applyFill="1" applyBorder="1" applyAlignment="1" applyProtection="1">
      <alignment horizontal="left" vertical="center"/>
      <protection/>
    </xf>
    <xf numFmtId="0" fontId="43" fillId="0" borderId="36" xfId="0" applyFont="1" applyFill="1" applyBorder="1" applyAlignment="1" applyProtection="1">
      <alignment horizontal="center" vertical="center"/>
      <protection/>
    </xf>
    <xf numFmtId="0" fontId="43" fillId="0" borderId="38" xfId="0" applyFont="1" applyFill="1" applyBorder="1" applyAlignment="1" applyProtection="1">
      <alignment horizontal="center" vertical="center"/>
      <protection/>
    </xf>
    <xf numFmtId="0" fontId="43" fillId="0" borderId="51" xfId="0" applyFont="1" applyFill="1" applyBorder="1" applyAlignment="1" applyProtection="1">
      <alignment horizontal="center" vertical="center" wrapText="1"/>
      <protection/>
    </xf>
    <xf numFmtId="0" fontId="43" fillId="0" borderId="36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left" vertical="center"/>
      <protection/>
    </xf>
    <xf numFmtId="0" fontId="43" fillId="0" borderId="46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49" fontId="37" fillId="0" borderId="0" xfId="0" applyNumberFormat="1" applyFont="1" applyAlignment="1" applyProtection="1">
      <alignment horizontal="right"/>
      <protection/>
    </xf>
    <xf numFmtId="0" fontId="37" fillId="0" borderId="16" xfId="0" applyFont="1" applyBorder="1" applyAlignment="1" applyProtection="1">
      <alignment/>
      <protection/>
    </xf>
    <xf numFmtId="3" fontId="5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3" fontId="18" fillId="2" borderId="9" xfId="24" applyNumberFormat="1" applyFont="1" applyFill="1" applyBorder="1">
      <alignment/>
      <protection/>
    </xf>
    <xf numFmtId="0" fontId="18" fillId="2" borderId="10" xfId="24" applyFont="1" applyFill="1" applyBorder="1">
      <alignment/>
      <protection/>
    </xf>
    <xf numFmtId="0" fontId="18" fillId="2" borderId="11" xfId="24" applyFont="1" applyFill="1" applyBorder="1">
      <alignment/>
      <protection/>
    </xf>
    <xf numFmtId="0" fontId="37" fillId="2" borderId="50" xfId="0" applyFont="1" applyFill="1" applyBorder="1" applyAlignment="1" applyProtection="1">
      <alignment horizontal="center" vertical="center"/>
      <protection/>
    </xf>
    <xf numFmtId="0" fontId="43" fillId="2" borderId="54" xfId="0" applyFont="1" applyFill="1" applyBorder="1" applyAlignment="1">
      <alignment horizontal="center" vertical="center" wrapText="1"/>
    </xf>
    <xf numFmtId="0" fontId="33" fillId="2" borderId="28" xfId="0" applyFont="1" applyFill="1" applyBorder="1" applyAlignment="1">
      <alignment vertical="center" wrapText="1"/>
    </xf>
    <xf numFmtId="3" fontId="4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24" applyFont="1" applyFill="1" applyBorder="1" applyAlignment="1" applyProtection="1">
      <alignment horizontal="center" wrapText="1"/>
      <protection locked="0"/>
    </xf>
    <xf numFmtId="0" fontId="69" fillId="2" borderId="0" xfId="0" applyFont="1" applyFill="1" applyBorder="1" applyAlignment="1" applyProtection="1">
      <alignment horizontal="left" vertical="center" wrapText="1"/>
      <protection/>
    </xf>
    <xf numFmtId="0" fontId="37" fillId="2" borderId="0" xfId="0" applyFont="1" applyFill="1" applyBorder="1" applyAlignment="1" applyProtection="1">
      <alignment horizontal="center" vertical="center"/>
      <protection/>
    </xf>
    <xf numFmtId="3" fontId="10" fillId="2" borderId="0" xfId="0" applyNumberFormat="1" applyFont="1" applyFill="1" applyBorder="1" applyAlignment="1" applyProtection="1">
      <alignment horizontal="center" vertical="center"/>
      <protection/>
    </xf>
    <xf numFmtId="0" fontId="45" fillId="2" borderId="0" xfId="25" applyFont="1" applyFill="1" applyAlignment="1" applyProtection="1">
      <alignment vertical="center" wrapText="1"/>
      <protection locked="0"/>
    </xf>
    <xf numFmtId="1" fontId="7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0" xfId="0" applyFont="1" applyFill="1" applyAlignment="1" applyProtection="1">
      <alignment horizontal="center" vertical="center"/>
      <protection/>
    </xf>
    <xf numFmtId="3" fontId="45" fillId="0" borderId="1" xfId="0" applyNumberFormat="1" applyFont="1" applyFill="1" applyBorder="1" applyAlignment="1" applyProtection="1">
      <alignment horizontal="center" vertical="center"/>
      <protection/>
    </xf>
    <xf numFmtId="0" fontId="43" fillId="2" borderId="27" xfId="0" applyFont="1" applyFill="1" applyBorder="1" applyAlignment="1">
      <alignment horizontal="center" vertical="center" wrapText="1"/>
    </xf>
    <xf numFmtId="200" fontId="44" fillId="2" borderId="35" xfId="27" applyNumberFormat="1" applyFont="1" applyFill="1" applyBorder="1" applyAlignment="1" applyProtection="1">
      <alignment horizontal="right" vertical="center"/>
      <protection/>
    </xf>
    <xf numFmtId="200" fontId="44" fillId="2" borderId="36" xfId="27" applyNumberFormat="1" applyFont="1" applyFill="1" applyBorder="1" applyAlignment="1" applyProtection="1">
      <alignment horizontal="right" vertical="center"/>
      <protection/>
    </xf>
    <xf numFmtId="200" fontId="44" fillId="2" borderId="37" xfId="27" applyNumberFormat="1" applyFont="1" applyFill="1" applyBorder="1" applyAlignment="1" applyProtection="1">
      <alignment horizontal="right" vertical="center"/>
      <protection/>
    </xf>
    <xf numFmtId="0" fontId="75" fillId="2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6" fillId="2" borderId="2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32" fillId="2" borderId="33" xfId="0" applyFont="1" applyFill="1" applyBorder="1" applyAlignment="1" applyProtection="1">
      <alignment horizontal="center" vertical="center" textRotation="90" wrapText="1"/>
      <protection/>
    </xf>
    <xf numFmtId="0" fontId="32" fillId="2" borderId="14" xfId="0" applyFont="1" applyFill="1" applyBorder="1" applyAlignment="1" applyProtection="1">
      <alignment horizontal="center" vertical="center" wrapText="1" shrinkToFit="1"/>
      <protection/>
    </xf>
    <xf numFmtId="0" fontId="31" fillId="2" borderId="24" xfId="0" applyFont="1" applyFill="1" applyBorder="1" applyAlignment="1" applyProtection="1">
      <alignment horizontal="left" vertical="center" wrapText="1"/>
      <protection/>
    </xf>
    <xf numFmtId="0" fontId="31" fillId="2" borderId="25" xfId="0" applyFont="1" applyFill="1" applyBorder="1" applyAlignment="1" applyProtection="1">
      <alignment horizontal="center" vertical="center" textRotation="90" wrapText="1"/>
      <protection/>
    </xf>
    <xf numFmtId="0" fontId="32" fillId="2" borderId="14" xfId="0" applyFont="1" applyFill="1" applyBorder="1" applyAlignment="1" applyProtection="1">
      <alignment horizontal="center" vertical="center" textRotation="90" wrapText="1"/>
      <protection/>
    </xf>
    <xf numFmtId="0" fontId="60" fillId="2" borderId="29" xfId="0" applyFont="1" applyFill="1" applyBorder="1" applyAlignment="1" applyProtection="1">
      <alignment horizontal="left" vertical="center" wrapText="1"/>
      <protection/>
    </xf>
    <xf numFmtId="0" fontId="60" fillId="2" borderId="33" xfId="0" applyFont="1" applyFill="1" applyBorder="1" applyAlignment="1" applyProtection="1">
      <alignment horizontal="left" vertical="center" wrapText="1"/>
      <protection/>
    </xf>
    <xf numFmtId="0" fontId="60" fillId="2" borderId="30" xfId="0" applyFont="1" applyFill="1" applyBorder="1" applyAlignment="1" applyProtection="1">
      <alignment horizontal="left" vertical="center" wrapText="1"/>
      <protection/>
    </xf>
    <xf numFmtId="0" fontId="31" fillId="2" borderId="6" xfId="0" applyFont="1" applyFill="1" applyBorder="1" applyAlignment="1" applyProtection="1">
      <alignment horizontal="left" vertical="center" wrapText="1"/>
      <protection/>
    </xf>
    <xf numFmtId="0" fontId="31" fillId="2" borderId="57" xfId="0" applyFont="1" applyFill="1" applyBorder="1" applyAlignment="1" applyProtection="1">
      <alignment horizontal="center" vertical="center" textRotation="90" wrapText="1"/>
      <protection/>
    </xf>
    <xf numFmtId="0" fontId="60" fillId="2" borderId="22" xfId="0" applyFont="1" applyFill="1" applyBorder="1" applyAlignment="1" applyProtection="1">
      <alignment horizontal="left" vertical="center" wrapText="1"/>
      <protection/>
    </xf>
    <xf numFmtId="0" fontId="60" fillId="2" borderId="32" xfId="0" applyFont="1" applyFill="1" applyBorder="1" applyAlignment="1" applyProtection="1">
      <alignment horizontal="left" vertical="center" wrapText="1"/>
      <protection/>
    </xf>
    <xf numFmtId="0" fontId="60" fillId="2" borderId="21" xfId="0" applyFont="1" applyFill="1" applyBorder="1" applyAlignment="1" applyProtection="1">
      <alignment horizontal="left" vertical="center" wrapText="1"/>
      <protection/>
    </xf>
    <xf numFmtId="0" fontId="72" fillId="2" borderId="3" xfId="0" applyFont="1" applyFill="1" applyBorder="1" applyAlignment="1" applyProtection="1">
      <alignment horizontal="left" vertical="center" wrapText="1"/>
      <protection/>
    </xf>
    <xf numFmtId="0" fontId="37" fillId="2" borderId="1" xfId="0" applyFont="1" applyFill="1" applyBorder="1" applyAlignment="1" applyProtection="1">
      <alignment horizontal="center" vertical="center"/>
      <protection/>
    </xf>
    <xf numFmtId="0" fontId="37" fillId="2" borderId="2" xfId="0" applyFont="1" applyFill="1" applyBorder="1" applyAlignment="1" applyProtection="1">
      <alignment horizontal="center" vertical="center"/>
      <protection/>
    </xf>
    <xf numFmtId="0" fontId="37" fillId="2" borderId="3" xfId="0" applyFont="1" applyFill="1" applyBorder="1" applyAlignment="1" applyProtection="1">
      <alignment horizontal="center" vertical="center"/>
      <protection/>
    </xf>
    <xf numFmtId="0" fontId="60" fillId="2" borderId="26" xfId="0" applyFont="1" applyFill="1" applyBorder="1" applyAlignment="1" applyProtection="1">
      <alignment horizontal="left" vertical="center" wrapText="1"/>
      <protection/>
    </xf>
    <xf numFmtId="0" fontId="72" fillId="2" borderId="1" xfId="0" applyFont="1" applyFill="1" applyBorder="1" applyAlignment="1" applyProtection="1">
      <alignment horizontal="left" vertical="center" wrapText="1"/>
      <protection/>
    </xf>
    <xf numFmtId="0" fontId="72" fillId="2" borderId="2" xfId="0" applyFont="1" applyFill="1" applyBorder="1" applyAlignment="1" applyProtection="1">
      <alignment horizontal="left" vertical="center" wrapText="1"/>
      <protection/>
    </xf>
    <xf numFmtId="0" fontId="60" fillId="2" borderId="31" xfId="0" applyFont="1" applyFill="1" applyBorder="1" applyAlignment="1" applyProtection="1">
      <alignment horizontal="left" vertical="center" wrapText="1"/>
      <protection/>
    </xf>
    <xf numFmtId="0" fontId="49" fillId="2" borderId="25" xfId="0" applyFont="1" applyFill="1" applyBorder="1" applyAlignment="1" applyProtection="1">
      <alignment horizontal="center" vertical="center" wrapText="1" shrinkToFit="1"/>
      <protection/>
    </xf>
    <xf numFmtId="0" fontId="49" fillId="2" borderId="26" xfId="0" applyFont="1" applyFill="1" applyBorder="1" applyAlignment="1" applyProtection="1">
      <alignment horizontal="center" vertical="center" wrapText="1" shrinkToFit="1"/>
      <protection/>
    </xf>
    <xf numFmtId="0" fontId="31" fillId="2" borderId="33" xfId="0" applyFont="1" applyFill="1" applyBorder="1" applyAlignment="1" applyProtection="1">
      <alignment horizontal="left" vertical="center" wrapText="1"/>
      <protection/>
    </xf>
    <xf numFmtId="0" fontId="31" fillId="2" borderId="30" xfId="0" applyFont="1" applyFill="1" applyBorder="1" applyAlignment="1" applyProtection="1">
      <alignment horizontal="left" vertical="center" wrapText="1"/>
      <protection/>
    </xf>
    <xf numFmtId="0" fontId="31" fillId="2" borderId="14" xfId="0" applyFont="1" applyFill="1" applyBorder="1" applyAlignment="1" applyProtection="1">
      <alignment horizontal="left" vertical="center" wrapText="1"/>
      <protection/>
    </xf>
    <xf numFmtId="0" fontId="31" fillId="2" borderId="28" xfId="0" applyFont="1" applyFill="1" applyBorder="1" applyAlignment="1" applyProtection="1">
      <alignment horizontal="left" vertical="center" wrapText="1"/>
      <protection/>
    </xf>
    <xf numFmtId="0" fontId="31" fillId="2" borderId="27" xfId="0" applyFont="1" applyFill="1" applyBorder="1" applyAlignment="1" applyProtection="1">
      <alignment horizontal="left" vertical="center" wrapText="1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49" fillId="0" borderId="14" xfId="0" applyFont="1" applyBorder="1" applyAlignment="1" applyProtection="1">
      <alignment horizontal="center" vertical="center" textRotation="90"/>
      <protection/>
    </xf>
    <xf numFmtId="0" fontId="60" fillId="2" borderId="14" xfId="0" applyFont="1" applyFill="1" applyBorder="1" applyAlignment="1" applyProtection="1">
      <alignment horizontal="left" vertical="center" wrapText="1"/>
      <protection/>
    </xf>
    <xf numFmtId="0" fontId="60" fillId="2" borderId="28" xfId="0" applyFont="1" applyFill="1" applyBorder="1" applyAlignment="1" applyProtection="1">
      <alignment horizontal="left" vertical="center" wrapText="1"/>
      <protection/>
    </xf>
    <xf numFmtId="0" fontId="31" fillId="2" borderId="27" xfId="0" applyFont="1" applyFill="1" applyBorder="1" applyAlignment="1" applyProtection="1">
      <alignment horizontal="center" vertical="center" textRotation="90" wrapText="1"/>
      <protection/>
    </xf>
    <xf numFmtId="0" fontId="37" fillId="2" borderId="58" xfId="0" applyFont="1" applyFill="1" applyBorder="1" applyAlignment="1" applyProtection="1">
      <alignment horizontal="center" vertical="center"/>
      <protection/>
    </xf>
    <xf numFmtId="0" fontId="37" fillId="2" borderId="7" xfId="0" applyFont="1" applyFill="1" applyBorder="1" applyAlignment="1" applyProtection="1">
      <alignment horizontal="center" vertical="center"/>
      <protection/>
    </xf>
    <xf numFmtId="0" fontId="37" fillId="2" borderId="45" xfId="0" applyFont="1" applyFill="1" applyBorder="1" applyAlignment="1" applyProtection="1">
      <alignment horizontal="center" vertical="center"/>
      <protection/>
    </xf>
    <xf numFmtId="0" fontId="37" fillId="2" borderId="15" xfId="0" applyFont="1" applyFill="1" applyBorder="1" applyAlignment="1" applyProtection="1">
      <alignment horizontal="center" vertical="center" textRotation="90"/>
      <protection/>
    </xf>
    <xf numFmtId="0" fontId="37" fillId="2" borderId="58" xfId="0" applyFont="1" applyFill="1" applyBorder="1" applyAlignment="1" applyProtection="1">
      <alignment horizontal="center" vertical="center" textRotation="90"/>
      <protection/>
    </xf>
    <xf numFmtId="0" fontId="31" fillId="2" borderId="29" xfId="0" applyFont="1" applyFill="1" applyBorder="1" applyAlignment="1" applyProtection="1">
      <alignment horizontal="center" vertical="center" textRotation="90" wrapText="1"/>
      <protection/>
    </xf>
    <xf numFmtId="0" fontId="60" fillId="2" borderId="27" xfId="0" applyFont="1" applyFill="1" applyBorder="1" applyAlignment="1" applyProtection="1">
      <alignment horizontal="left" vertical="center" wrapText="1"/>
      <protection/>
    </xf>
    <xf numFmtId="0" fontId="36" fillId="2" borderId="15" xfId="0" applyFont="1" applyFill="1" applyBorder="1" applyAlignment="1" applyProtection="1">
      <alignment horizontal="center"/>
      <protection/>
    </xf>
    <xf numFmtId="0" fontId="36" fillId="2" borderId="12" xfId="0" applyFont="1" applyFill="1" applyBorder="1" applyAlignment="1" applyProtection="1">
      <alignment horizontal="center"/>
      <protection/>
    </xf>
    <xf numFmtId="0" fontId="36" fillId="2" borderId="13" xfId="0" applyFont="1" applyFill="1" applyBorder="1" applyAlignment="1" applyProtection="1">
      <alignment horizontal="center"/>
      <protection/>
    </xf>
    <xf numFmtId="0" fontId="36" fillId="2" borderId="58" xfId="0" applyFont="1" applyFill="1" applyBorder="1" applyAlignment="1" applyProtection="1">
      <alignment horizontal="center"/>
      <protection/>
    </xf>
    <xf numFmtId="0" fontId="36" fillId="2" borderId="7" xfId="0" applyFont="1" applyFill="1" applyBorder="1" applyAlignment="1" applyProtection="1">
      <alignment horizontal="center"/>
      <protection/>
    </xf>
    <xf numFmtId="0" fontId="36" fillId="2" borderId="45" xfId="0" applyFont="1" applyFill="1" applyBorder="1" applyAlignment="1" applyProtection="1">
      <alignment horizontal="center"/>
      <protection/>
    </xf>
    <xf numFmtId="0" fontId="60" fillId="2" borderId="25" xfId="0" applyFont="1" applyFill="1" applyBorder="1" applyAlignment="1" applyProtection="1">
      <alignment horizontal="left" vertical="center" wrapText="1"/>
      <protection/>
    </xf>
    <xf numFmtId="0" fontId="33" fillId="2" borderId="31" xfId="0" applyFont="1" applyFill="1" applyBorder="1" applyAlignment="1" applyProtection="1">
      <alignment horizontal="center" vertical="center" wrapText="1" shrinkToFit="1"/>
      <protection/>
    </xf>
    <xf numFmtId="0" fontId="33" fillId="2" borderId="14" xfId="0" applyFont="1" applyFill="1" applyBorder="1" applyAlignment="1" applyProtection="1">
      <alignment horizontal="center" vertical="center" wrapText="1" shrinkToFit="1"/>
      <protection/>
    </xf>
    <xf numFmtId="0" fontId="33" fillId="2" borderId="33" xfId="0" applyFont="1" applyFill="1" applyBorder="1" applyAlignment="1" applyProtection="1">
      <alignment horizontal="center" vertical="center" wrapText="1" shrinkToFit="1"/>
      <protection/>
    </xf>
    <xf numFmtId="0" fontId="32" fillId="2" borderId="59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0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61" xfId="0" applyFont="1" applyFill="1" applyBorder="1" applyAlignment="1" applyProtection="1">
      <alignment horizontal="center" vertical="center" textRotation="90" wrapText="1" shrinkToFit="1"/>
      <protection/>
    </xf>
    <xf numFmtId="0" fontId="35" fillId="2" borderId="31" xfId="0" applyFont="1" applyFill="1" applyBorder="1" applyAlignment="1" applyProtection="1">
      <alignment horizontal="center" vertical="center" wrapText="1" shrinkToFit="1"/>
      <protection/>
    </xf>
    <xf numFmtId="0" fontId="32" fillId="2" borderId="62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4" xfId="0" applyFont="1" applyFill="1" applyBorder="1" applyAlignment="1" applyProtection="1">
      <alignment horizontal="center" vertical="center" textRotation="90" wrapText="1" shrinkToFit="1"/>
      <protection/>
    </xf>
    <xf numFmtId="0" fontId="32" fillId="2" borderId="8" xfId="0" applyFont="1" applyFill="1" applyBorder="1" applyAlignment="1" applyProtection="1">
      <alignment horizontal="center" vertical="center" textRotation="90" wrapText="1" shrinkToFit="1"/>
      <protection/>
    </xf>
    <xf numFmtId="0" fontId="65" fillId="2" borderId="22" xfId="0" applyFont="1" applyFill="1" applyBorder="1" applyAlignment="1" applyProtection="1">
      <alignment horizontal="left" vertical="center" wrapText="1"/>
      <protection/>
    </xf>
    <xf numFmtId="0" fontId="65" fillId="2" borderId="21" xfId="0" applyFont="1" applyFill="1" applyBorder="1" applyAlignment="1" applyProtection="1">
      <alignment horizontal="left" vertical="center" wrapText="1"/>
      <protection/>
    </xf>
    <xf numFmtId="0" fontId="63" fillId="2" borderId="22" xfId="0" applyFont="1" applyFill="1" applyBorder="1" applyAlignment="1" applyProtection="1">
      <alignment horizontal="left" vertical="center" wrapText="1"/>
      <protection/>
    </xf>
    <xf numFmtId="0" fontId="63" fillId="2" borderId="21" xfId="0" applyFont="1" applyFill="1" applyBorder="1" applyAlignment="1" applyProtection="1">
      <alignment horizontal="left" vertical="center" wrapText="1"/>
      <protection/>
    </xf>
    <xf numFmtId="0" fontId="33" fillId="2" borderId="50" xfId="0" applyFont="1" applyFill="1" applyBorder="1" applyAlignment="1" applyProtection="1">
      <alignment horizontal="center" vertical="center" textRotation="255"/>
      <protection/>
    </xf>
    <xf numFmtId="0" fontId="33" fillId="2" borderId="34" xfId="0" applyFont="1" applyFill="1" applyBorder="1" applyAlignment="1" applyProtection="1">
      <alignment horizontal="center" vertical="center" textRotation="255"/>
      <protection/>
    </xf>
    <xf numFmtId="0" fontId="33" fillId="2" borderId="46" xfId="0" applyFont="1" applyFill="1" applyBorder="1" applyAlignment="1" applyProtection="1">
      <alignment horizontal="center" vertical="center" textRotation="255"/>
      <protection/>
    </xf>
    <xf numFmtId="0" fontId="57" fillId="2" borderId="25" xfId="0" applyFont="1" applyFill="1" applyBorder="1" applyAlignment="1" applyProtection="1">
      <alignment horizontal="left" vertical="center" wrapText="1"/>
      <protection/>
    </xf>
    <xf numFmtId="0" fontId="57" fillId="2" borderId="26" xfId="0" applyFont="1" applyFill="1" applyBorder="1" applyAlignment="1" applyProtection="1">
      <alignment horizontal="left" vertical="center" wrapText="1"/>
      <protection/>
    </xf>
    <xf numFmtId="0" fontId="33" fillId="2" borderId="15" xfId="0" applyFont="1" applyFill="1" applyBorder="1" applyAlignment="1" applyProtection="1">
      <alignment horizontal="center"/>
      <protection/>
    </xf>
    <xf numFmtId="0" fontId="33" fillId="2" borderId="13" xfId="0" applyFont="1" applyFill="1" applyBorder="1" applyAlignment="1" applyProtection="1">
      <alignment horizontal="center"/>
      <protection/>
    </xf>
    <xf numFmtId="0" fontId="33" fillId="2" borderId="16" xfId="0" applyFont="1" applyFill="1" applyBorder="1" applyAlignment="1" applyProtection="1">
      <alignment horizontal="center"/>
      <protection/>
    </xf>
    <xf numFmtId="0" fontId="33" fillId="2" borderId="63" xfId="0" applyFont="1" applyFill="1" applyBorder="1" applyAlignment="1" applyProtection="1">
      <alignment horizontal="center"/>
      <protection/>
    </xf>
    <xf numFmtId="0" fontId="33" fillId="2" borderId="58" xfId="0" applyFont="1" applyFill="1" applyBorder="1" applyAlignment="1" applyProtection="1">
      <alignment horizontal="center"/>
      <protection/>
    </xf>
    <xf numFmtId="0" fontId="33" fillId="2" borderId="45" xfId="0" applyFont="1" applyFill="1" applyBorder="1" applyAlignment="1" applyProtection="1">
      <alignment horizontal="center"/>
      <protection/>
    </xf>
    <xf numFmtId="0" fontId="33" fillId="2" borderId="1" xfId="0" applyFont="1" applyFill="1" applyBorder="1" applyAlignment="1" applyProtection="1">
      <alignment horizontal="center" vertical="center"/>
      <protection/>
    </xf>
    <xf numFmtId="0" fontId="33" fillId="2" borderId="3" xfId="0" applyFont="1" applyFill="1" applyBorder="1" applyAlignment="1" applyProtection="1">
      <alignment horizontal="center" vertical="center"/>
      <protection/>
    </xf>
    <xf numFmtId="0" fontId="57" fillId="2" borderId="27" xfId="0" applyFont="1" applyFill="1" applyBorder="1" applyAlignment="1" applyProtection="1">
      <alignment horizontal="center" vertical="center" wrapText="1"/>
      <protection/>
    </xf>
    <xf numFmtId="0" fontId="57" fillId="2" borderId="29" xfId="0" applyFont="1" applyFill="1" applyBorder="1" applyAlignment="1" applyProtection="1">
      <alignment horizontal="center" vertical="center" wrapText="1"/>
      <protection/>
    </xf>
    <xf numFmtId="0" fontId="32" fillId="2" borderId="25" xfId="0" applyFont="1" applyFill="1" applyBorder="1" applyAlignment="1" applyProtection="1">
      <alignment horizontal="center" vertical="center" wrapText="1" shrinkToFit="1"/>
      <protection/>
    </xf>
    <xf numFmtId="0" fontId="32" fillId="2" borderId="31" xfId="0" applyFont="1" applyFill="1" applyBorder="1" applyAlignment="1" applyProtection="1">
      <alignment horizontal="center" vertical="center" wrapText="1" shrinkToFit="1"/>
      <protection/>
    </xf>
    <xf numFmtId="0" fontId="32" fillId="2" borderId="27" xfId="0" applyFont="1" applyFill="1" applyBorder="1" applyAlignment="1" applyProtection="1">
      <alignment horizontal="center" vertical="center" textRotation="90" wrapText="1"/>
      <protection/>
    </xf>
    <xf numFmtId="0" fontId="32" fillId="2" borderId="29" xfId="0" applyFont="1" applyFill="1" applyBorder="1" applyAlignment="1" applyProtection="1">
      <alignment horizontal="center" vertical="center" textRotation="90" wrapText="1"/>
      <protection/>
    </xf>
    <xf numFmtId="0" fontId="33" fillId="2" borderId="0" xfId="0" applyFont="1" applyFill="1" applyBorder="1" applyAlignment="1" applyProtection="1">
      <alignment horizontal="right" vertical="top" wrapText="1"/>
      <protection/>
    </xf>
    <xf numFmtId="0" fontId="45" fillId="2" borderId="7" xfId="0" applyFont="1" applyFill="1" applyBorder="1" applyAlignment="1" applyProtection="1">
      <alignment horizontal="left" vertical="center" wrapText="1"/>
      <protection/>
    </xf>
    <xf numFmtId="0" fontId="49" fillId="2" borderId="14" xfId="0" applyFont="1" applyFill="1" applyBorder="1" applyAlignment="1" applyProtection="1">
      <alignment vertical="center" wrapText="1"/>
      <protection/>
    </xf>
    <xf numFmtId="0" fontId="49" fillId="2" borderId="28" xfId="0" applyFont="1" applyFill="1" applyBorder="1" applyAlignment="1" applyProtection="1">
      <alignment vertical="center" wrapText="1"/>
      <protection/>
    </xf>
    <xf numFmtId="0" fontId="49" fillId="2" borderId="43" xfId="0" applyFont="1" applyFill="1" applyBorder="1" applyAlignment="1" applyProtection="1">
      <alignment horizontal="center" vertical="center" textRotation="90" wrapText="1"/>
      <protection/>
    </xf>
    <xf numFmtId="0" fontId="49" fillId="2" borderId="4" xfId="0" applyFont="1" applyFill="1" applyBorder="1" applyAlignment="1" applyProtection="1">
      <alignment horizontal="center" vertical="center" textRotation="90" wrapText="1"/>
      <protection/>
    </xf>
    <xf numFmtId="0" fontId="49" fillId="2" borderId="6" xfId="0" applyFont="1" applyFill="1" applyBorder="1" applyAlignment="1" applyProtection="1">
      <alignment horizontal="center" vertical="center" textRotation="90" wrapText="1"/>
      <protection/>
    </xf>
    <xf numFmtId="0" fontId="49" fillId="2" borderId="14" xfId="0" applyFont="1" applyFill="1" applyBorder="1" applyAlignment="1" applyProtection="1">
      <alignment horizontal="left" vertical="center" wrapText="1"/>
      <protection/>
    </xf>
    <xf numFmtId="0" fontId="49" fillId="2" borderId="28" xfId="0" applyFont="1" applyFill="1" applyBorder="1" applyAlignment="1" applyProtection="1">
      <alignment horizontal="left" vertical="center" wrapText="1"/>
      <protection/>
    </xf>
    <xf numFmtId="0" fontId="37" fillId="2" borderId="22" xfId="0" applyFont="1" applyFill="1" applyBorder="1" applyAlignment="1" applyProtection="1">
      <alignment horizontal="center" vertical="center"/>
      <protection/>
    </xf>
    <xf numFmtId="0" fontId="37" fillId="2" borderId="32" xfId="0" applyFont="1" applyFill="1" applyBorder="1" applyAlignment="1" applyProtection="1">
      <alignment horizontal="center" vertical="center"/>
      <protection/>
    </xf>
    <xf numFmtId="0" fontId="37" fillId="2" borderId="21" xfId="0" applyFont="1" applyFill="1" applyBorder="1" applyAlignment="1" applyProtection="1">
      <alignment horizontal="center" vertical="center"/>
      <protection/>
    </xf>
    <xf numFmtId="0" fontId="49" fillId="2" borderId="25" xfId="0" applyFont="1" applyFill="1" applyBorder="1" applyAlignment="1" applyProtection="1">
      <alignment vertical="center" wrapText="1"/>
      <protection/>
    </xf>
    <xf numFmtId="0" fontId="49" fillId="2" borderId="31" xfId="0" applyFont="1" applyFill="1" applyBorder="1" applyAlignment="1" applyProtection="1">
      <alignment vertical="center" wrapText="1"/>
      <protection/>
    </xf>
    <xf numFmtId="0" fontId="49" fillId="2" borderId="26" xfId="0" applyFont="1" applyFill="1" applyBorder="1" applyAlignment="1" applyProtection="1">
      <alignment vertical="center" wrapText="1"/>
      <protection/>
    </xf>
    <xf numFmtId="0" fontId="49" fillId="2" borderId="27" xfId="0" applyFont="1" applyFill="1" applyBorder="1" applyAlignment="1" applyProtection="1">
      <alignment vertical="center" wrapText="1"/>
      <protection/>
    </xf>
    <xf numFmtId="0" fontId="49" fillId="2" borderId="14" xfId="0" applyFont="1" applyFill="1" applyBorder="1" applyAlignment="1" applyProtection="1">
      <alignment vertical="center"/>
      <protection/>
    </xf>
    <xf numFmtId="0" fontId="49" fillId="2" borderId="28" xfId="0" applyFont="1" applyFill="1" applyBorder="1" applyAlignment="1" applyProtection="1">
      <alignment vertical="center"/>
      <protection/>
    </xf>
    <xf numFmtId="0" fontId="49" fillId="2" borderId="27" xfId="0" applyFont="1" applyFill="1" applyBorder="1" applyAlignment="1" applyProtection="1">
      <alignment horizontal="left" vertical="center" wrapText="1"/>
      <protection/>
    </xf>
    <xf numFmtId="0" fontId="34" fillId="2" borderId="22" xfId="0" applyFont="1" applyFill="1" applyBorder="1" applyAlignment="1" applyProtection="1">
      <alignment horizontal="left" vertical="center" wrapText="1"/>
      <protection/>
    </xf>
    <xf numFmtId="0" fontId="34" fillId="2" borderId="32" xfId="0" applyFont="1" applyFill="1" applyBorder="1" applyAlignment="1" applyProtection="1">
      <alignment horizontal="left" vertical="center" wrapText="1"/>
      <protection/>
    </xf>
    <xf numFmtId="0" fontId="34" fillId="2" borderId="21" xfId="0" applyFont="1" applyFill="1" applyBorder="1" applyAlignment="1" applyProtection="1">
      <alignment horizontal="left" vertical="center" wrapText="1"/>
      <protection/>
    </xf>
    <xf numFmtId="0" fontId="37" fillId="2" borderId="22" xfId="0" applyFont="1" applyFill="1" applyBorder="1" applyAlignment="1" applyProtection="1">
      <alignment horizontal="left"/>
      <protection/>
    </xf>
    <xf numFmtId="0" fontId="37" fillId="2" borderId="32" xfId="0" applyFont="1" applyFill="1" applyBorder="1" applyAlignment="1" applyProtection="1">
      <alignment horizontal="left"/>
      <protection/>
    </xf>
    <xf numFmtId="0" fontId="37" fillId="2" borderId="21" xfId="0" applyFont="1" applyFill="1" applyBorder="1" applyAlignment="1" applyProtection="1">
      <alignment horizontal="left"/>
      <protection/>
    </xf>
    <xf numFmtId="0" fontId="49" fillId="2" borderId="27" xfId="0" applyFont="1" applyFill="1" applyBorder="1" applyAlignment="1" applyProtection="1">
      <alignment horizontal="center" vertical="center" wrapText="1"/>
      <protection/>
    </xf>
    <xf numFmtId="0" fontId="49" fillId="2" borderId="14" xfId="0" applyFont="1" applyFill="1" applyBorder="1" applyAlignment="1" applyProtection="1">
      <alignment horizontal="center" vertical="center" wrapText="1"/>
      <protection/>
    </xf>
    <xf numFmtId="0" fontId="37" fillId="2" borderId="27" xfId="0" applyFont="1" applyFill="1" applyBorder="1" applyAlignment="1" applyProtection="1">
      <alignment horizontal="center" vertical="center" wrapText="1"/>
      <protection/>
    </xf>
    <xf numFmtId="0" fontId="37" fillId="2" borderId="14" xfId="0" applyFont="1" applyFill="1" applyBorder="1" applyAlignment="1" applyProtection="1">
      <alignment horizontal="center" vertical="center" wrapText="1"/>
      <protection/>
    </xf>
    <xf numFmtId="0" fontId="37" fillId="2" borderId="29" xfId="0" applyFont="1" applyFill="1" applyBorder="1" applyAlignment="1" applyProtection="1">
      <alignment horizontal="center" vertical="center" wrapText="1"/>
      <protection/>
    </xf>
    <xf numFmtId="0" fontId="37" fillId="2" borderId="33" xfId="0" applyFont="1" applyFill="1" applyBorder="1" applyAlignment="1" applyProtection="1">
      <alignment horizontal="center" vertical="center" wrapText="1"/>
      <protection/>
    </xf>
    <xf numFmtId="0" fontId="69" fillId="2" borderId="22" xfId="0" applyFont="1" applyFill="1" applyBorder="1" applyAlignment="1" applyProtection="1">
      <alignment horizontal="left" vertical="center" wrapText="1"/>
      <protection/>
    </xf>
    <xf numFmtId="0" fontId="69" fillId="2" borderId="32" xfId="0" applyFont="1" applyFill="1" applyBorder="1" applyAlignment="1" applyProtection="1">
      <alignment horizontal="left" vertical="center" wrapText="1"/>
      <protection/>
    </xf>
    <xf numFmtId="0" fontId="69" fillId="2" borderId="21" xfId="0" applyFont="1" applyFill="1" applyBorder="1" applyAlignment="1" applyProtection="1">
      <alignment horizontal="left" vertical="center" wrapText="1"/>
      <protection/>
    </xf>
    <xf numFmtId="0" fontId="49" fillId="2" borderId="33" xfId="0" applyFont="1" applyFill="1" applyBorder="1" applyAlignment="1" applyProtection="1">
      <alignment horizontal="left" vertical="center" wrapText="1"/>
      <protection/>
    </xf>
    <xf numFmtId="0" fontId="49" fillId="2" borderId="30" xfId="0" applyFont="1" applyFill="1" applyBorder="1" applyAlignment="1" applyProtection="1">
      <alignment horizontal="left" vertical="center" wrapText="1"/>
      <protection/>
    </xf>
    <xf numFmtId="0" fontId="49" fillId="2" borderId="31" xfId="0" applyFont="1" applyFill="1" applyBorder="1" applyAlignment="1" applyProtection="1">
      <alignment horizontal="left" vertical="center" wrapText="1"/>
      <protection/>
    </xf>
    <xf numFmtId="0" fontId="49" fillId="2" borderId="26" xfId="0" applyFont="1" applyFill="1" applyBorder="1" applyAlignment="1" applyProtection="1">
      <alignment horizontal="left" vertical="center" wrapText="1"/>
      <protection/>
    </xf>
    <xf numFmtId="0" fontId="49" fillId="2" borderId="29" xfId="0" applyFont="1" applyFill="1" applyBorder="1" applyAlignment="1" applyProtection="1">
      <alignment vertical="center" wrapText="1"/>
      <protection/>
    </xf>
    <xf numFmtId="0" fontId="49" fillId="2" borderId="33" xfId="0" applyFont="1" applyFill="1" applyBorder="1" applyAlignment="1" applyProtection="1">
      <alignment vertical="center" wrapText="1"/>
      <protection/>
    </xf>
    <xf numFmtId="0" fontId="49" fillId="2" borderId="30" xfId="0" applyFont="1" applyFill="1" applyBorder="1" applyAlignment="1" applyProtection="1">
      <alignment vertical="center" wrapText="1"/>
      <protection/>
    </xf>
    <xf numFmtId="0" fontId="69" fillId="2" borderId="22" xfId="0" applyFont="1" applyFill="1" applyBorder="1" applyAlignment="1" applyProtection="1">
      <alignment vertical="center" wrapText="1"/>
      <protection/>
    </xf>
    <xf numFmtId="0" fontId="69" fillId="2" borderId="32" xfId="0" applyFont="1" applyFill="1" applyBorder="1" applyAlignment="1" applyProtection="1">
      <alignment vertical="center" wrapText="1"/>
      <protection/>
    </xf>
    <xf numFmtId="0" fontId="69" fillId="2" borderId="21" xfId="0" applyFont="1" applyFill="1" applyBorder="1" applyAlignment="1" applyProtection="1">
      <alignment vertical="center" wrapText="1"/>
      <protection/>
    </xf>
    <xf numFmtId="0" fontId="49" fillId="2" borderId="48" xfId="0" applyFont="1" applyFill="1" applyBorder="1" applyAlignment="1" applyProtection="1">
      <alignment horizontal="center" vertical="center"/>
      <protection/>
    </xf>
    <xf numFmtId="0" fontId="49" fillId="2" borderId="23" xfId="0" applyFont="1" applyFill="1" applyBorder="1" applyAlignment="1" applyProtection="1">
      <alignment horizontal="center" vertical="center"/>
      <protection/>
    </xf>
    <xf numFmtId="0" fontId="37" fillId="2" borderId="22" xfId="0" applyFont="1" applyFill="1" applyBorder="1" applyAlignment="1" applyProtection="1">
      <alignment horizontal="center"/>
      <protection/>
    </xf>
    <xf numFmtId="0" fontId="37" fillId="2" borderId="32" xfId="0" applyFont="1" applyFill="1" applyBorder="1" applyAlignment="1" applyProtection="1">
      <alignment horizontal="center"/>
      <protection/>
    </xf>
    <xf numFmtId="0" fontId="37" fillId="2" borderId="21" xfId="0" applyFont="1" applyFill="1" applyBorder="1" applyAlignment="1" applyProtection="1">
      <alignment horizontal="center"/>
      <protection/>
    </xf>
    <xf numFmtId="0" fontId="49" fillId="2" borderId="27" xfId="0" applyFont="1" applyFill="1" applyBorder="1" applyAlignment="1" applyProtection="1">
      <alignment horizontal="center" vertical="center" textRotation="90"/>
      <protection/>
    </xf>
    <xf numFmtId="0" fontId="49" fillId="2" borderId="64" xfId="0" applyFont="1" applyFill="1" applyBorder="1" applyAlignment="1" applyProtection="1">
      <alignment horizontal="left" vertical="center" wrapText="1"/>
      <protection/>
    </xf>
    <xf numFmtId="0" fontId="49" fillId="2" borderId="65" xfId="0" applyFont="1" applyFill="1" applyBorder="1" applyAlignment="1" applyProtection="1">
      <alignment horizontal="left" vertical="center" wrapText="1"/>
      <protection/>
    </xf>
    <xf numFmtId="0" fontId="49" fillId="2" borderId="66" xfId="0" applyFont="1" applyFill="1" applyBorder="1" applyAlignment="1" applyProtection="1">
      <alignment horizontal="left" vertical="center" wrapText="1"/>
      <protection/>
    </xf>
    <xf numFmtId="0" fontId="49" fillId="2" borderId="58" xfId="0" applyFont="1" applyFill="1" applyBorder="1" applyAlignment="1" applyProtection="1">
      <alignment horizontal="left" vertical="center" wrapText="1"/>
      <protection/>
    </xf>
    <xf numFmtId="0" fontId="49" fillId="2" borderId="7" xfId="0" applyFont="1" applyFill="1" applyBorder="1" applyAlignment="1" applyProtection="1">
      <alignment horizontal="left" vertical="center" wrapText="1"/>
      <protection/>
    </xf>
    <xf numFmtId="0" fontId="49" fillId="2" borderId="45" xfId="0" applyFont="1" applyFill="1" applyBorder="1" applyAlignment="1" applyProtection="1">
      <alignment horizontal="left" vertical="center" wrapText="1"/>
      <protection/>
    </xf>
    <xf numFmtId="0" fontId="49" fillId="2" borderId="27" xfId="0" applyFont="1" applyFill="1" applyBorder="1" applyAlignment="1" applyProtection="1">
      <alignment horizontal="center" vertical="center"/>
      <protection/>
    </xf>
    <xf numFmtId="0" fontId="49" fillId="2" borderId="25" xfId="0" applyFont="1" applyFill="1" applyBorder="1" applyAlignment="1" applyProtection="1">
      <alignment horizontal="center" vertical="center" wrapText="1"/>
      <protection/>
    </xf>
    <xf numFmtId="0" fontId="49" fillId="2" borderId="31" xfId="0" applyFont="1" applyFill="1" applyBorder="1" applyAlignment="1" applyProtection="1">
      <alignment horizontal="center" vertical="center" wrapText="1"/>
      <protection/>
    </xf>
    <xf numFmtId="0" fontId="49" fillId="2" borderId="25" xfId="0" applyFont="1" applyFill="1" applyBorder="1" applyAlignment="1" applyProtection="1">
      <alignment horizontal="left" vertical="center" wrapText="1"/>
      <protection/>
    </xf>
    <xf numFmtId="0" fontId="69" fillId="2" borderId="1" xfId="0" applyFont="1" applyFill="1" applyBorder="1" applyAlignment="1" applyProtection="1">
      <alignment horizontal="left" vertical="center" wrapText="1"/>
      <protection/>
    </xf>
    <xf numFmtId="0" fontId="69" fillId="2" borderId="2" xfId="0" applyFont="1" applyFill="1" applyBorder="1" applyAlignment="1" applyProtection="1">
      <alignment horizontal="left" vertical="center" wrapText="1"/>
      <protection/>
    </xf>
    <xf numFmtId="0" fontId="10" fillId="2" borderId="2" xfId="0" applyFont="1" applyFill="1" applyBorder="1" applyAlignment="1" applyProtection="1">
      <alignment horizontal="left" wrapText="1"/>
      <protection/>
    </xf>
    <xf numFmtId="3" fontId="7" fillId="2" borderId="51" xfId="0" applyNumberFormat="1" applyFont="1" applyFill="1" applyBorder="1" applyAlignment="1" applyProtection="1">
      <alignment horizontal="center" vertical="center"/>
      <protection locked="0"/>
    </xf>
    <xf numFmtId="3" fontId="7" fillId="2" borderId="46" xfId="0" applyNumberFormat="1" applyFont="1" applyFill="1" applyBorder="1" applyAlignment="1" applyProtection="1">
      <alignment horizontal="center" vertical="center"/>
      <protection locked="0"/>
    </xf>
    <xf numFmtId="0" fontId="37" fillId="2" borderId="51" xfId="0" applyFont="1" applyFill="1" applyBorder="1" applyAlignment="1" applyProtection="1">
      <alignment horizontal="center" vertical="center"/>
      <protection/>
    </xf>
    <xf numFmtId="0" fontId="37" fillId="2" borderId="46" xfId="0" applyFont="1" applyFill="1" applyBorder="1" applyAlignment="1" applyProtection="1">
      <alignment horizontal="center" vertical="center"/>
      <protection/>
    </xf>
    <xf numFmtId="0" fontId="49" fillId="2" borderId="29" xfId="0" applyFont="1" applyFill="1" applyBorder="1" applyAlignment="1" applyProtection="1">
      <alignment horizontal="center" vertical="center" wrapText="1"/>
      <protection/>
    </xf>
    <xf numFmtId="0" fontId="47" fillId="2" borderId="0" xfId="25" applyNumberFormat="1" applyFont="1" applyFill="1" applyBorder="1" applyAlignment="1" applyProtection="1">
      <alignment horizontal="center" vertical="center" wrapText="1"/>
      <protection/>
    </xf>
    <xf numFmtId="0" fontId="33" fillId="2" borderId="0" xfId="25" applyFont="1" applyFill="1" applyBorder="1" applyAlignment="1" applyProtection="1">
      <alignment horizontal="center" vertical="center"/>
      <protection/>
    </xf>
    <xf numFmtId="0" fontId="45" fillId="2" borderId="0" xfId="25" applyFont="1" applyFill="1" applyAlignment="1" applyProtection="1">
      <alignment horizontal="left" vertical="center" wrapText="1"/>
      <protection locked="0"/>
    </xf>
    <xf numFmtId="0" fontId="47" fillId="2" borderId="0" xfId="25" applyFont="1" applyFill="1" applyBorder="1" applyAlignment="1" applyProtection="1">
      <alignment horizontal="center" vertical="center" wrapText="1"/>
      <protection locked="0"/>
    </xf>
    <xf numFmtId="0" fontId="47" fillId="2" borderId="0" xfId="25" applyFont="1" applyFill="1" applyBorder="1" applyAlignment="1" applyProtection="1">
      <alignment horizontal="center" vertical="center"/>
      <protection locked="0"/>
    </xf>
    <xf numFmtId="0" fontId="33" fillId="2" borderId="43" xfId="0" applyFont="1" applyFill="1" applyBorder="1" applyAlignment="1" applyProtection="1">
      <alignment horizontal="center" vertical="center" wrapText="1"/>
      <protection/>
    </xf>
    <xf numFmtId="0" fontId="33" fillId="2" borderId="4" xfId="0" applyFont="1" applyFill="1" applyBorder="1" applyAlignment="1" applyProtection="1">
      <alignment horizontal="center" vertical="center" wrapText="1"/>
      <protection/>
    </xf>
    <xf numFmtId="0" fontId="33" fillId="2" borderId="8" xfId="0" applyFont="1" applyFill="1" applyBorder="1" applyAlignment="1" applyProtection="1">
      <alignment horizontal="center" vertical="center" wrapText="1"/>
      <protection/>
    </xf>
    <xf numFmtId="0" fontId="33" fillId="2" borderId="48" xfId="0" applyFont="1" applyFill="1" applyBorder="1" applyAlignment="1" applyProtection="1">
      <alignment horizontal="center" vertical="center" wrapText="1"/>
      <protection/>
    </xf>
    <xf numFmtId="0" fontId="33" fillId="2" borderId="57" xfId="0" applyFont="1" applyFill="1" applyBorder="1" applyAlignment="1" applyProtection="1">
      <alignment horizontal="center" vertical="center" wrapText="1"/>
      <protection/>
    </xf>
    <xf numFmtId="0" fontId="33" fillId="2" borderId="47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top"/>
      <protection/>
    </xf>
    <xf numFmtId="0" fontId="10" fillId="2" borderId="2" xfId="0" applyFont="1" applyFill="1" applyBorder="1" applyAlignment="1" applyProtection="1">
      <alignment horizontal="center" vertical="top"/>
      <protection/>
    </xf>
    <xf numFmtId="0" fontId="10" fillId="2" borderId="3" xfId="0" applyFont="1" applyFill="1" applyBorder="1" applyAlignment="1" applyProtection="1">
      <alignment horizontal="center" vertical="top"/>
      <protection/>
    </xf>
    <xf numFmtId="0" fontId="35" fillId="2" borderId="49" xfId="0" applyFont="1" applyFill="1" applyBorder="1" applyAlignment="1" applyProtection="1">
      <alignment horizontal="center" vertical="center" wrapText="1"/>
      <protection/>
    </xf>
    <xf numFmtId="0" fontId="35" fillId="2" borderId="60" xfId="0" applyFont="1" applyFill="1" applyBorder="1" applyAlignment="1" applyProtection="1">
      <alignment horizontal="center" vertical="center" wrapText="1"/>
      <protection/>
    </xf>
    <xf numFmtId="0" fontId="35" fillId="2" borderId="61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left" wrapText="1"/>
      <protection/>
    </xf>
    <xf numFmtId="0" fontId="10" fillId="2" borderId="7" xfId="0" applyFont="1" applyFill="1" applyBorder="1" applyAlignment="1" applyProtection="1">
      <alignment horizontal="left" wrapText="1"/>
      <protection/>
    </xf>
    <xf numFmtId="0" fontId="62" fillId="2" borderId="25" xfId="0" applyFont="1" applyFill="1" applyBorder="1" applyAlignment="1" applyProtection="1">
      <alignment horizontal="center" vertical="top" wrapText="1"/>
      <protection/>
    </xf>
    <xf numFmtId="0" fontId="62" fillId="2" borderId="29" xfId="0" applyFont="1" applyFill="1" applyBorder="1" applyAlignment="1" applyProtection="1">
      <alignment horizontal="center" vertical="top" wrapText="1"/>
      <protection/>
    </xf>
    <xf numFmtId="0" fontId="62" fillId="2" borderId="26" xfId="0" applyFont="1" applyFill="1" applyBorder="1" applyAlignment="1" applyProtection="1">
      <alignment horizontal="center" vertical="top" wrapText="1"/>
      <protection/>
    </xf>
    <xf numFmtId="0" fontId="62" fillId="2" borderId="30" xfId="0" applyFont="1" applyFill="1" applyBorder="1" applyAlignment="1" applyProtection="1">
      <alignment horizontal="center" vertical="top" wrapText="1"/>
      <protection/>
    </xf>
    <xf numFmtId="0" fontId="73" fillId="2" borderId="31" xfId="0" applyFont="1" applyFill="1" applyBorder="1" applyAlignment="1" applyProtection="1">
      <alignment horizontal="center" vertical="top" wrapText="1"/>
      <protection/>
    </xf>
    <xf numFmtId="0" fontId="73" fillId="2" borderId="33" xfId="0" applyFont="1" applyFill="1" applyBorder="1" applyAlignment="1" applyProtection="1">
      <alignment horizontal="center" vertical="top" wrapText="1"/>
      <protection/>
    </xf>
    <xf numFmtId="0" fontId="62" fillId="2" borderId="31" xfId="0" applyFont="1" applyFill="1" applyBorder="1" applyAlignment="1" applyProtection="1">
      <alignment horizontal="center" vertical="top" wrapText="1"/>
      <protection/>
    </xf>
    <xf numFmtId="0" fontId="62" fillId="2" borderId="33" xfId="0" applyFont="1" applyFill="1" applyBorder="1" applyAlignment="1" applyProtection="1">
      <alignment horizontal="center" vertical="top" wrapText="1"/>
      <protection/>
    </xf>
    <xf numFmtId="0" fontId="33" fillId="2" borderId="50" xfId="0" applyFont="1" applyFill="1" applyBorder="1" applyAlignment="1" applyProtection="1">
      <alignment horizontal="center" vertical="center" textRotation="90"/>
      <protection/>
    </xf>
    <xf numFmtId="0" fontId="33" fillId="2" borderId="46" xfId="0" applyFont="1" applyFill="1" applyBorder="1" applyAlignment="1" applyProtection="1">
      <alignment horizontal="center" vertical="center" textRotation="90"/>
      <protection/>
    </xf>
    <xf numFmtId="0" fontId="45" fillId="2" borderId="15" xfId="0" applyFont="1" applyFill="1" applyBorder="1" applyAlignment="1" applyProtection="1">
      <alignment horizontal="center" vertical="top"/>
      <protection/>
    </xf>
    <xf numFmtId="0" fontId="45" fillId="2" borderId="12" xfId="0" applyFont="1" applyFill="1" applyBorder="1" applyAlignment="1" applyProtection="1">
      <alignment horizontal="center" vertical="top"/>
      <protection/>
    </xf>
    <xf numFmtId="0" fontId="45" fillId="2" borderId="13" xfId="0" applyFont="1" applyFill="1" applyBorder="1" applyAlignment="1" applyProtection="1">
      <alignment horizontal="center" vertical="top"/>
      <protection/>
    </xf>
    <xf numFmtId="0" fontId="45" fillId="2" borderId="58" xfId="0" applyFont="1" applyFill="1" applyBorder="1" applyAlignment="1" applyProtection="1">
      <alignment horizontal="center" vertical="top"/>
      <protection/>
    </xf>
    <xf numFmtId="0" fontId="45" fillId="2" borderId="7" xfId="0" applyFont="1" applyFill="1" applyBorder="1" applyAlignment="1" applyProtection="1">
      <alignment horizontal="center" vertical="top"/>
      <protection/>
    </xf>
    <xf numFmtId="0" fontId="45" fillId="2" borderId="45" xfId="0" applyFont="1" applyFill="1" applyBorder="1" applyAlignment="1" applyProtection="1">
      <alignment horizontal="center" vertical="top"/>
      <protection/>
    </xf>
    <xf numFmtId="0" fontId="49" fillId="2" borderId="27" xfId="0" applyFont="1" applyFill="1" applyBorder="1" applyAlignment="1" applyProtection="1">
      <alignment horizontal="center" vertical="center" textRotation="90" wrapText="1"/>
      <protection/>
    </xf>
    <xf numFmtId="0" fontId="49" fillId="2" borderId="29" xfId="0" applyFont="1" applyFill="1" applyBorder="1" applyAlignment="1" applyProtection="1">
      <alignment horizontal="center" vertical="center" textRotation="90" wrapText="1"/>
      <protection/>
    </xf>
    <xf numFmtId="0" fontId="33" fillId="2" borderId="22" xfId="0" applyFont="1" applyFill="1" applyBorder="1" applyAlignment="1" applyProtection="1">
      <alignment horizontal="center" vertical="center"/>
      <protection/>
    </xf>
    <xf numFmtId="0" fontId="33" fillId="2" borderId="32" xfId="0" applyFont="1" applyFill="1" applyBorder="1" applyAlignment="1" applyProtection="1">
      <alignment horizontal="center" vertical="center"/>
      <protection/>
    </xf>
    <xf numFmtId="0" fontId="33" fillId="2" borderId="21" xfId="0" applyFont="1" applyFill="1" applyBorder="1" applyAlignment="1" applyProtection="1">
      <alignment horizontal="center" vertical="center"/>
      <protection/>
    </xf>
    <xf numFmtId="0" fontId="33" fillId="2" borderId="25" xfId="0" applyFont="1" applyFill="1" applyBorder="1" applyAlignment="1" applyProtection="1">
      <alignment horizontal="left" vertical="center" wrapText="1"/>
      <protection/>
    </xf>
    <xf numFmtId="0" fontId="33" fillId="2" borderId="31" xfId="0" applyFont="1" applyFill="1" applyBorder="1" applyAlignment="1" applyProtection="1">
      <alignment horizontal="left" vertical="center" wrapText="1"/>
      <protection/>
    </xf>
    <xf numFmtId="0" fontId="33" fillId="2" borderId="26" xfId="0" applyFont="1" applyFill="1" applyBorder="1" applyAlignment="1" applyProtection="1">
      <alignment horizontal="left" vertical="center" wrapText="1"/>
      <protection/>
    </xf>
    <xf numFmtId="0" fontId="35" fillId="2" borderId="14" xfId="0" applyFont="1" applyFill="1" applyBorder="1" applyAlignment="1" applyProtection="1">
      <alignment horizontal="left" vertical="center" wrapText="1"/>
      <protection/>
    </xf>
    <xf numFmtId="0" fontId="35" fillId="2" borderId="28" xfId="0" applyFont="1" applyFill="1" applyBorder="1" applyAlignment="1" applyProtection="1">
      <alignment horizontal="left" vertical="center" wrapText="1"/>
      <protection/>
    </xf>
    <xf numFmtId="0" fontId="33" fillId="2" borderId="27" xfId="0" applyFont="1" applyFill="1" applyBorder="1" applyAlignment="1" applyProtection="1">
      <alignment horizontal="left" vertical="center" wrapText="1"/>
      <protection/>
    </xf>
    <xf numFmtId="0" fontId="33" fillId="2" borderId="14" xfId="0" applyFont="1" applyFill="1" applyBorder="1" applyAlignment="1" applyProtection="1">
      <alignment horizontal="left" vertical="center" wrapText="1"/>
      <protection/>
    </xf>
    <xf numFmtId="0" fontId="33" fillId="2" borderId="28" xfId="0" applyFont="1" applyFill="1" applyBorder="1" applyAlignment="1" applyProtection="1">
      <alignment horizontal="left" vertical="center" wrapText="1"/>
      <protection/>
    </xf>
    <xf numFmtId="0" fontId="33" fillId="2" borderId="35" xfId="0" applyFont="1" applyFill="1" applyBorder="1" applyAlignment="1" applyProtection="1">
      <alignment horizontal="center" vertical="center" textRotation="90"/>
      <protection/>
    </xf>
    <xf numFmtId="0" fontId="33" fillId="2" borderId="34" xfId="0" applyFont="1" applyFill="1" applyBorder="1" applyAlignment="1" applyProtection="1">
      <alignment horizontal="center" vertical="center" textRotation="90"/>
      <protection/>
    </xf>
    <xf numFmtId="0" fontId="33" fillId="2" borderId="37" xfId="0" applyFont="1" applyFill="1" applyBorder="1" applyAlignment="1" applyProtection="1">
      <alignment horizontal="center" vertical="center" textRotation="90"/>
      <protection/>
    </xf>
    <xf numFmtId="0" fontId="49" fillId="2" borderId="48" xfId="0" applyFont="1" applyFill="1" applyBorder="1" applyAlignment="1" applyProtection="1">
      <alignment horizontal="center" vertical="center" wrapText="1"/>
      <protection/>
    </xf>
    <xf numFmtId="0" fontId="49" fillId="2" borderId="67" xfId="0" applyFont="1" applyFill="1" applyBorder="1" applyAlignment="1" applyProtection="1">
      <alignment horizontal="center" vertical="center" wrapText="1"/>
      <protection/>
    </xf>
    <xf numFmtId="0" fontId="49" fillId="2" borderId="68" xfId="0" applyFont="1" applyFill="1" applyBorder="1" applyAlignment="1" applyProtection="1">
      <alignment horizontal="center" vertical="center" wrapText="1"/>
      <protection/>
    </xf>
    <xf numFmtId="0" fontId="49" fillId="2" borderId="9" xfId="0" applyFont="1" applyFill="1" applyBorder="1" applyAlignment="1" applyProtection="1">
      <alignment horizontal="center" vertical="center" wrapText="1"/>
      <protection/>
    </xf>
    <xf numFmtId="0" fontId="49" fillId="2" borderId="69" xfId="0" applyFont="1" applyFill="1" applyBorder="1" applyAlignment="1" applyProtection="1">
      <alignment horizontal="center" vertical="center" wrapText="1"/>
      <protection/>
    </xf>
    <xf numFmtId="0" fontId="49" fillId="2" borderId="10" xfId="0" applyFont="1" applyFill="1" applyBorder="1" applyAlignment="1" applyProtection="1">
      <alignment horizontal="center" vertical="center" wrapText="1"/>
      <protection/>
    </xf>
    <xf numFmtId="0" fontId="49" fillId="2" borderId="44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left" wrapText="1"/>
      <protection/>
    </xf>
    <xf numFmtId="0" fontId="45" fillId="2" borderId="25" xfId="0" applyFont="1" applyFill="1" applyBorder="1" applyAlignment="1" applyProtection="1">
      <alignment horizontal="center" vertical="top"/>
      <protection/>
    </xf>
    <xf numFmtId="0" fontId="45" fillId="2" borderId="31" xfId="0" applyFont="1" applyFill="1" applyBorder="1" applyAlignment="1" applyProtection="1">
      <alignment horizontal="center" vertical="top"/>
      <protection/>
    </xf>
    <xf numFmtId="0" fontId="45" fillId="2" borderId="26" xfId="0" applyFont="1" applyFill="1" applyBorder="1" applyAlignment="1" applyProtection="1">
      <alignment horizontal="center" vertical="top"/>
      <protection/>
    </xf>
    <xf numFmtId="0" fontId="45" fillId="2" borderId="57" xfId="0" applyFont="1" applyFill="1" applyBorder="1" applyAlignment="1" applyProtection="1">
      <alignment horizontal="center" vertical="top"/>
      <protection/>
    </xf>
    <xf numFmtId="0" fontId="45" fillId="2" borderId="4" xfId="0" applyFont="1" applyFill="1" applyBorder="1" applyAlignment="1" applyProtection="1">
      <alignment horizontal="center" vertical="top"/>
      <protection/>
    </xf>
    <xf numFmtId="0" fontId="45" fillId="2" borderId="60" xfId="0" applyFont="1" applyFill="1" applyBorder="1" applyAlignment="1" applyProtection="1">
      <alignment horizontal="center" vertical="top"/>
      <protection/>
    </xf>
    <xf numFmtId="0" fontId="45" fillId="2" borderId="29" xfId="0" applyFont="1" applyFill="1" applyBorder="1" applyAlignment="1" applyProtection="1">
      <alignment horizontal="center" vertical="top"/>
      <protection/>
    </xf>
    <xf numFmtId="0" fontId="45" fillId="2" borderId="33" xfId="0" applyFont="1" applyFill="1" applyBorder="1" applyAlignment="1" applyProtection="1">
      <alignment horizontal="center" vertical="top"/>
      <protection/>
    </xf>
    <xf numFmtId="0" fontId="45" fillId="2" borderId="30" xfId="0" applyFont="1" applyFill="1" applyBorder="1" applyAlignment="1" applyProtection="1">
      <alignment horizontal="center" vertical="top"/>
      <protection/>
    </xf>
    <xf numFmtId="0" fontId="32" fillId="2" borderId="25" xfId="0" applyFont="1" applyFill="1" applyBorder="1" applyAlignment="1" applyProtection="1">
      <alignment horizontal="center" vertical="center" wrapText="1"/>
      <protection/>
    </xf>
    <xf numFmtId="0" fontId="32" fillId="2" borderId="31" xfId="0" applyFont="1" applyFill="1" applyBorder="1" applyAlignment="1" applyProtection="1">
      <alignment horizontal="center" vertical="center"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49" fillId="2" borderId="54" xfId="0" applyFont="1" applyFill="1" applyBorder="1" applyAlignment="1" applyProtection="1">
      <alignment horizontal="left" vertical="center" wrapText="1"/>
      <protection/>
    </xf>
    <xf numFmtId="0" fontId="49" fillId="2" borderId="19" xfId="0" applyFont="1" applyFill="1" applyBorder="1" applyAlignment="1" applyProtection="1">
      <alignment horizontal="left" vertical="center" wrapText="1"/>
      <protection/>
    </xf>
    <xf numFmtId="0" fontId="49" fillId="2" borderId="53" xfId="0" applyFont="1" applyFill="1" applyBorder="1" applyAlignment="1" applyProtection="1">
      <alignment horizontal="left" vertical="center" wrapText="1"/>
      <protection/>
    </xf>
    <xf numFmtId="0" fontId="33" fillId="2" borderId="29" xfId="0" applyFont="1" applyFill="1" applyBorder="1" applyAlignment="1" applyProtection="1">
      <alignment horizontal="left" vertical="center" wrapText="1"/>
      <protection/>
    </xf>
    <xf numFmtId="0" fontId="33" fillId="2" borderId="33" xfId="0" applyFont="1" applyFill="1" applyBorder="1" applyAlignment="1" applyProtection="1">
      <alignment horizontal="left" vertical="center" wrapText="1"/>
      <protection/>
    </xf>
    <xf numFmtId="0" fontId="33" fillId="2" borderId="30" xfId="0" applyFont="1" applyFill="1" applyBorder="1" applyAlignment="1" applyProtection="1">
      <alignment horizontal="left" vertical="center" wrapText="1"/>
      <protection/>
    </xf>
    <xf numFmtId="0" fontId="67" fillId="2" borderId="22" xfId="0" applyFont="1" applyFill="1" applyBorder="1" applyAlignment="1" applyProtection="1">
      <alignment horizontal="left" vertical="center" wrapText="1"/>
      <protection/>
    </xf>
    <xf numFmtId="0" fontId="67" fillId="2" borderId="32" xfId="0" applyFont="1" applyFill="1" applyBorder="1" applyAlignment="1" applyProtection="1">
      <alignment horizontal="left" vertical="center" wrapText="1"/>
      <protection/>
    </xf>
    <xf numFmtId="0" fontId="67" fillId="2" borderId="21" xfId="0" applyFont="1" applyFill="1" applyBorder="1" applyAlignment="1" applyProtection="1">
      <alignment horizontal="left" vertical="center" wrapText="1"/>
      <protection/>
    </xf>
    <xf numFmtId="0" fontId="33" fillId="2" borderId="27" xfId="0" applyFont="1" applyFill="1" applyBorder="1" applyAlignment="1" applyProtection="1">
      <alignment horizontal="center" vertical="center" textRotation="90" wrapText="1"/>
      <protection/>
    </xf>
    <xf numFmtId="0" fontId="33" fillId="2" borderId="0" xfId="0" applyFont="1" applyFill="1" applyAlignment="1" applyProtection="1">
      <alignment horizontal="left" vertical="center"/>
      <protection/>
    </xf>
    <xf numFmtId="0" fontId="52" fillId="2" borderId="5" xfId="0" applyFont="1" applyFill="1" applyBorder="1" applyAlignment="1" applyProtection="1">
      <alignment horizontal="left"/>
      <protection/>
    </xf>
    <xf numFmtId="0" fontId="45" fillId="2" borderId="7" xfId="0" applyFont="1" applyFill="1" applyBorder="1" applyAlignment="1" applyProtection="1">
      <alignment horizontal="left" wrapText="1"/>
      <protection/>
    </xf>
    <xf numFmtId="0" fontId="62" fillId="2" borderId="1" xfId="0" applyFont="1" applyFill="1" applyBorder="1" applyAlignment="1" applyProtection="1">
      <alignment horizontal="center" vertical="center"/>
      <protection/>
    </xf>
    <xf numFmtId="0" fontId="62" fillId="2" borderId="2" xfId="0" applyFont="1" applyFill="1" applyBorder="1" applyAlignment="1" applyProtection="1">
      <alignment horizontal="center" vertical="center"/>
      <protection/>
    </xf>
    <xf numFmtId="0" fontId="62" fillId="2" borderId="3" xfId="0" applyFont="1" applyFill="1" applyBorder="1" applyAlignment="1" applyProtection="1">
      <alignment horizontal="center" vertical="center"/>
      <protection/>
    </xf>
    <xf numFmtId="0" fontId="48" fillId="2" borderId="25" xfId="0" applyFont="1" applyFill="1" applyBorder="1" applyAlignment="1" applyProtection="1">
      <alignment horizontal="left" vertical="center" wrapText="1"/>
      <protection/>
    </xf>
    <xf numFmtId="0" fontId="48" fillId="2" borderId="31" xfId="0" applyFont="1" applyFill="1" applyBorder="1" applyAlignment="1" applyProtection="1">
      <alignment horizontal="left" vertical="center" wrapText="1"/>
      <protection/>
    </xf>
    <xf numFmtId="0" fontId="48" fillId="2" borderId="26" xfId="0" applyFont="1" applyFill="1" applyBorder="1" applyAlignment="1" applyProtection="1">
      <alignment horizontal="left" vertical="center" wrapText="1"/>
      <protection/>
    </xf>
    <xf numFmtId="0" fontId="33" fillId="2" borderId="54" xfId="0" applyFont="1" applyFill="1" applyBorder="1" applyAlignment="1" applyProtection="1">
      <alignment horizontal="left" vertical="center" wrapText="1"/>
      <protection/>
    </xf>
    <xf numFmtId="0" fontId="33" fillId="2" borderId="53" xfId="0" applyFont="1" applyFill="1" applyBorder="1" applyAlignment="1" applyProtection="1">
      <alignment horizontal="left" vertical="center" wrapText="1"/>
      <protection/>
    </xf>
    <xf numFmtId="0" fontId="33" fillId="2" borderId="70" xfId="0" applyFont="1" applyFill="1" applyBorder="1" applyAlignment="1" applyProtection="1">
      <alignment horizontal="left" vertical="center" wrapText="1"/>
      <protection/>
    </xf>
    <xf numFmtId="0" fontId="33" fillId="2" borderId="71" xfId="0" applyFont="1" applyFill="1" applyBorder="1" applyAlignment="1" applyProtection="1">
      <alignment horizontal="left" vertical="center" wrapText="1"/>
      <protection/>
    </xf>
    <xf numFmtId="0" fontId="66" fillId="2" borderId="1" xfId="0" applyFont="1" applyFill="1" applyBorder="1" applyAlignment="1" applyProtection="1">
      <alignment horizontal="left" vertical="center" wrapText="1"/>
      <protection/>
    </xf>
    <xf numFmtId="0" fontId="66" fillId="2" borderId="2" xfId="0" applyFont="1" applyFill="1" applyBorder="1" applyAlignment="1" applyProtection="1">
      <alignment horizontal="left" vertical="center" wrapText="1"/>
      <protection/>
    </xf>
    <xf numFmtId="0" fontId="66" fillId="2" borderId="3" xfId="0" applyFont="1" applyFill="1" applyBorder="1" applyAlignment="1" applyProtection="1">
      <alignment horizontal="left" vertical="center" wrapText="1"/>
      <protection/>
    </xf>
    <xf numFmtId="0" fontId="74" fillId="2" borderId="0" xfId="25" applyFont="1" applyFill="1" applyBorder="1" applyAlignment="1" applyProtection="1">
      <alignment horizontal="center" vertical="center" wrapText="1"/>
      <protection locked="0"/>
    </xf>
    <xf numFmtId="0" fontId="47" fillId="2" borderId="48" xfId="0" applyFont="1" applyFill="1" applyBorder="1" applyAlignment="1" applyProtection="1">
      <alignment horizontal="center" vertical="center" textRotation="90" wrapText="1"/>
      <protection/>
    </xf>
    <xf numFmtId="0" fontId="47" fillId="2" borderId="57" xfId="0" applyFont="1" applyFill="1" applyBorder="1" applyAlignment="1" applyProtection="1">
      <alignment horizontal="center" vertical="center" textRotation="90" wrapText="1"/>
      <protection/>
    </xf>
    <xf numFmtId="0" fontId="47" fillId="2" borderId="23" xfId="0" applyFont="1" applyFill="1" applyBorder="1" applyAlignment="1" applyProtection="1">
      <alignment horizontal="center" vertical="center" textRotation="90" wrapText="1"/>
      <protection/>
    </xf>
    <xf numFmtId="0" fontId="47" fillId="2" borderId="54" xfId="0" applyFont="1" applyFill="1" applyBorder="1" applyAlignment="1" applyProtection="1">
      <alignment horizontal="left" vertical="center"/>
      <protection/>
    </xf>
    <xf numFmtId="0" fontId="47" fillId="2" borderId="19" xfId="0" applyFont="1" applyFill="1" applyBorder="1" applyAlignment="1" applyProtection="1">
      <alignment horizontal="left" vertical="center"/>
      <protection/>
    </xf>
    <xf numFmtId="0" fontId="47" fillId="2" borderId="53" xfId="0" applyFont="1" applyFill="1" applyBorder="1" applyAlignment="1" applyProtection="1">
      <alignment horizontal="left" vertical="center"/>
      <protection/>
    </xf>
    <xf numFmtId="0" fontId="47" fillId="2" borderId="67" xfId="0" applyFont="1" applyFill="1" applyBorder="1" applyAlignment="1" applyProtection="1">
      <alignment horizontal="left" vertical="center" wrapText="1"/>
      <protection/>
    </xf>
    <xf numFmtId="0" fontId="47" fillId="2" borderId="65" xfId="0" applyFont="1" applyFill="1" applyBorder="1" applyAlignment="1" applyProtection="1">
      <alignment horizontal="left" vertical="center" wrapText="1"/>
      <protection/>
    </xf>
    <xf numFmtId="0" fontId="47" fillId="2" borderId="66" xfId="0" applyFont="1" applyFill="1" applyBorder="1" applyAlignment="1" applyProtection="1">
      <alignment horizontal="left" vertical="center" wrapText="1"/>
      <protection/>
    </xf>
    <xf numFmtId="0" fontId="47" fillId="2" borderId="67" xfId="0" applyFont="1" applyFill="1" applyBorder="1" applyAlignment="1" applyProtection="1">
      <alignment horizontal="left" vertical="center"/>
      <protection/>
    </xf>
    <xf numFmtId="0" fontId="47" fillId="2" borderId="68" xfId="0" applyFont="1" applyFill="1" applyBorder="1" applyAlignment="1" applyProtection="1">
      <alignment horizontal="left" vertical="center"/>
      <protection/>
    </xf>
    <xf numFmtId="0" fontId="47" fillId="2" borderId="10" xfId="0" applyFont="1" applyFill="1" applyBorder="1" applyAlignment="1" applyProtection="1">
      <alignment horizontal="left" vertical="center"/>
      <protection/>
    </xf>
    <xf numFmtId="0" fontId="47" fillId="2" borderId="44" xfId="0" applyFont="1" applyFill="1" applyBorder="1" applyAlignment="1" applyProtection="1">
      <alignment horizontal="left" vertical="center"/>
      <protection/>
    </xf>
    <xf numFmtId="0" fontId="47" fillId="2" borderId="27" xfId="0" applyFont="1" applyFill="1" applyBorder="1" applyAlignment="1" applyProtection="1">
      <alignment horizontal="left" vertical="center" wrapText="1"/>
      <protection/>
    </xf>
    <xf numFmtId="0" fontId="47" fillId="2" borderId="14" xfId="0" applyFont="1" applyFill="1" applyBorder="1" applyAlignment="1" applyProtection="1">
      <alignment horizontal="left" vertical="center" wrapText="1"/>
      <protection/>
    </xf>
    <xf numFmtId="0" fontId="47" fillId="2" borderId="54" xfId="0" applyFont="1" applyFill="1" applyBorder="1" applyAlignment="1" applyProtection="1">
      <alignment horizontal="left" vertical="center" wrapText="1"/>
      <protection/>
    </xf>
    <xf numFmtId="0" fontId="47" fillId="2" borderId="28" xfId="0" applyFont="1" applyFill="1" applyBorder="1" applyAlignment="1" applyProtection="1">
      <alignment horizontal="left" vertical="center" wrapText="1"/>
      <protection/>
    </xf>
    <xf numFmtId="0" fontId="47" fillId="0" borderId="48" xfId="0" applyFont="1" applyFill="1" applyBorder="1" applyAlignment="1" applyProtection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67" xfId="0" applyFont="1" applyFill="1" applyBorder="1" applyAlignment="1" applyProtection="1">
      <alignment horizontal="left" vertical="center" wrapText="1"/>
      <protection/>
    </xf>
    <xf numFmtId="0" fontId="47" fillId="0" borderId="68" xfId="0" applyFont="1" applyFill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7" fillId="0" borderId="44" xfId="0" applyFont="1" applyFill="1" applyBorder="1" applyAlignment="1" applyProtection="1">
      <alignment horizontal="left" vertical="center" wrapText="1"/>
      <protection/>
    </xf>
    <xf numFmtId="0" fontId="47" fillId="0" borderId="27" xfId="0" applyFont="1" applyFill="1" applyBorder="1" applyAlignment="1" applyProtection="1">
      <alignment horizontal="center" vertical="center"/>
      <protection/>
    </xf>
    <xf numFmtId="0" fontId="47" fillId="0" borderId="48" xfId="0" applyFont="1" applyFill="1" applyBorder="1" applyAlignment="1" applyProtection="1">
      <alignment horizontal="center" vertical="center"/>
      <protection/>
    </xf>
    <xf numFmtId="0" fontId="43" fillId="0" borderId="43" xfId="0" applyFont="1" applyFill="1" applyBorder="1" applyAlignment="1" applyProtection="1">
      <alignment horizontal="left" vertical="center" wrapText="1"/>
      <protection/>
    </xf>
    <xf numFmtId="0" fontId="43" fillId="0" borderId="4" xfId="0" applyFont="1" applyFill="1" applyBorder="1" applyAlignment="1" applyProtection="1">
      <alignment horizontal="left" vertical="center" wrapText="1"/>
      <protection/>
    </xf>
    <xf numFmtId="0" fontId="47" fillId="0" borderId="65" xfId="0" applyFont="1" applyFill="1" applyBorder="1" applyAlignment="1" applyProtection="1">
      <alignment horizontal="left" vertical="center" wrapText="1"/>
      <protection/>
    </xf>
    <xf numFmtId="0" fontId="47" fillId="0" borderId="66" xfId="0" applyFont="1" applyFill="1" applyBorder="1" applyAlignment="1" applyProtection="1">
      <alignment horizontal="left" vertical="center" wrapText="1"/>
      <protection/>
    </xf>
    <xf numFmtId="0" fontId="47" fillId="0" borderId="43" xfId="0" applyFont="1" applyFill="1" applyBorder="1" applyAlignment="1" applyProtection="1">
      <alignment horizontal="center" vertical="center" wrapText="1"/>
      <protection/>
    </xf>
    <xf numFmtId="0" fontId="47" fillId="0" borderId="4" xfId="0" applyFont="1" applyFill="1" applyBorder="1" applyAlignment="1" applyProtection="1">
      <alignment horizontal="center" vertical="center" wrapText="1"/>
      <protection/>
    </xf>
    <xf numFmtId="0" fontId="41" fillId="2" borderId="0" xfId="0" applyFont="1" applyFill="1" applyBorder="1" applyAlignment="1" applyProtection="1">
      <alignment horizontal="center" vertical="center" wrapText="1"/>
      <protection/>
    </xf>
    <xf numFmtId="0" fontId="47" fillId="2" borderId="20" xfId="0" applyFont="1" applyFill="1" applyBorder="1" applyAlignment="1" applyProtection="1">
      <alignment horizontal="center" vertical="center"/>
      <protection/>
    </xf>
    <xf numFmtId="0" fontId="43" fillId="2" borderId="20" xfId="0" applyFont="1" applyFill="1" applyBorder="1" applyAlignment="1" applyProtection="1">
      <alignment horizontal="center" vertical="center" textRotation="90"/>
      <protection/>
    </xf>
    <xf numFmtId="0" fontId="54" fillId="0" borderId="20" xfId="0" applyFont="1" applyFill="1" applyBorder="1" applyAlignment="1" applyProtection="1">
      <alignment horizontal="center" vertical="center" wrapText="1"/>
      <protection/>
    </xf>
    <xf numFmtId="0" fontId="54" fillId="2" borderId="25" xfId="0" applyFont="1" applyFill="1" applyBorder="1" applyAlignment="1" applyProtection="1">
      <alignment horizontal="center" vertical="center" wrapText="1"/>
      <protection/>
    </xf>
    <xf numFmtId="0" fontId="54" fillId="2" borderId="31" xfId="0" applyFont="1" applyFill="1" applyBorder="1" applyAlignment="1" applyProtection="1">
      <alignment horizontal="center" vertical="center" wrapText="1"/>
      <protection/>
    </xf>
    <xf numFmtId="0" fontId="54" fillId="2" borderId="26" xfId="0" applyFont="1" applyFill="1" applyBorder="1" applyAlignment="1" applyProtection="1">
      <alignment horizontal="center" vertical="center" wrapText="1"/>
      <protection/>
    </xf>
    <xf numFmtId="0" fontId="43" fillId="2" borderId="1" xfId="0" applyFont="1" applyFill="1" applyBorder="1" applyAlignment="1" applyProtection="1">
      <alignment horizontal="center" vertical="center"/>
      <protection/>
    </xf>
    <xf numFmtId="0" fontId="43" fillId="2" borderId="2" xfId="0" applyFont="1" applyFill="1" applyBorder="1" applyAlignment="1" applyProtection="1">
      <alignment horizontal="center" vertical="center"/>
      <protection/>
    </xf>
    <xf numFmtId="0" fontId="43" fillId="2" borderId="3" xfId="0" applyFont="1" applyFill="1" applyBorder="1" applyAlignment="1" applyProtection="1">
      <alignment horizontal="center" vertical="center"/>
      <protection/>
    </xf>
    <xf numFmtId="0" fontId="47" fillId="2" borderId="25" xfId="0" applyFont="1" applyFill="1" applyBorder="1" applyAlignment="1" applyProtection="1">
      <alignment horizontal="left" vertical="center" wrapText="1"/>
      <protection/>
    </xf>
    <xf numFmtId="0" fontId="47" fillId="2" borderId="31" xfId="0" applyFont="1" applyFill="1" applyBorder="1" applyAlignment="1" applyProtection="1">
      <alignment horizontal="left" vertical="center" wrapText="1"/>
      <protection/>
    </xf>
    <xf numFmtId="0" fontId="47" fillId="2" borderId="72" xfId="0" applyFont="1" applyFill="1" applyBorder="1" applyAlignment="1" applyProtection="1">
      <alignment horizontal="left" vertical="center" wrapText="1"/>
      <protection/>
    </xf>
    <xf numFmtId="0" fontId="47" fillId="2" borderId="26" xfId="0" applyFont="1" applyFill="1" applyBorder="1" applyAlignment="1" applyProtection="1">
      <alignment horizontal="left" vertical="center" wrapText="1"/>
      <protection/>
    </xf>
    <xf numFmtId="0" fontId="47" fillId="2" borderId="27" xfId="0" applyFont="1" applyFill="1" applyBorder="1" applyAlignment="1" applyProtection="1">
      <alignment horizontal="center" vertical="center" textRotation="90" wrapText="1"/>
      <protection/>
    </xf>
    <xf numFmtId="0" fontId="46" fillId="2" borderId="0" xfId="0" applyFont="1" applyFill="1" applyAlignment="1" applyProtection="1">
      <alignment horizontal="center" vertical="center"/>
      <protection/>
    </xf>
    <xf numFmtId="0" fontId="28" fillId="2" borderId="0" xfId="22" applyFont="1" applyFill="1" applyAlignment="1" applyProtection="1">
      <alignment horizontal="center" vertical="center"/>
      <protection/>
    </xf>
    <xf numFmtId="0" fontId="30" fillId="2" borderId="0" xfId="22" applyFont="1" applyFill="1" applyAlignment="1" applyProtection="1">
      <alignment horizontal="center"/>
      <protection locked="0"/>
    </xf>
    <xf numFmtId="0" fontId="36" fillId="2" borderId="14" xfId="22" applyFont="1" applyFill="1" applyBorder="1" applyAlignment="1" applyProtection="1">
      <alignment horizontal="center" vertical="center"/>
      <protection/>
    </xf>
    <xf numFmtId="0" fontId="9" fillId="2" borderId="14" xfId="22" applyFont="1" applyFill="1" applyBorder="1" applyAlignment="1" applyProtection="1">
      <alignment horizontal="left" vertical="center" wrapText="1"/>
      <protection/>
    </xf>
    <xf numFmtId="0" fontId="32" fillId="2" borderId="9" xfId="22" applyFont="1" applyFill="1" applyBorder="1" applyAlignment="1" applyProtection="1">
      <alignment horizontal="center" vertical="center" wrapText="1"/>
      <protection/>
    </xf>
    <xf numFmtId="0" fontId="32" fillId="2" borderId="0" xfId="22" applyFont="1" applyFill="1" applyBorder="1" applyAlignment="1" applyProtection="1">
      <alignment horizontal="center" vertical="center" wrapText="1"/>
      <protection/>
    </xf>
    <xf numFmtId="0" fontId="47" fillId="2" borderId="9" xfId="0" applyFont="1" applyFill="1" applyBorder="1" applyAlignment="1" applyProtection="1">
      <alignment horizontal="center" vertical="center"/>
      <protection/>
    </xf>
    <xf numFmtId="0" fontId="47" fillId="2" borderId="0" xfId="0" applyFont="1" applyFill="1" applyBorder="1" applyAlignment="1" applyProtection="1">
      <alignment horizontal="center" vertical="center"/>
      <protection/>
    </xf>
    <xf numFmtId="0" fontId="9" fillId="2" borderId="58" xfId="0" applyFont="1" applyFill="1" applyBorder="1" applyAlignment="1" applyProtection="1">
      <alignment horizontal="center"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9" fillId="2" borderId="45" xfId="0" applyFont="1" applyFill="1" applyBorder="1" applyAlignment="1" applyProtection="1">
      <alignment horizontal="center" vertical="center"/>
      <protection/>
    </xf>
    <xf numFmtId="0" fontId="33" fillId="2" borderId="9" xfId="22" applyFont="1" applyFill="1" applyBorder="1" applyAlignment="1" applyProtection="1">
      <alignment horizontal="center" vertical="top" wrapText="1"/>
      <protection locked="0"/>
    </xf>
    <xf numFmtId="0" fontId="33" fillId="2" borderId="0" xfId="22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center"/>
      <protection/>
    </xf>
    <xf numFmtId="0" fontId="33" fillId="2" borderId="0" xfId="0" applyFont="1" applyFill="1" applyBorder="1" applyAlignment="1" applyProtection="1">
      <alignment horizontal="center" vertical="center"/>
      <protection/>
    </xf>
    <xf numFmtId="0" fontId="43" fillId="2" borderId="15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 wrapText="1"/>
    </xf>
    <xf numFmtId="0" fontId="43" fillId="2" borderId="58" xfId="0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 textRotation="90"/>
    </xf>
    <xf numFmtId="0" fontId="43" fillId="2" borderId="34" xfId="0" applyFont="1" applyFill="1" applyBorder="1" applyAlignment="1">
      <alignment horizontal="center" vertical="center" textRotation="90"/>
    </xf>
    <xf numFmtId="0" fontId="43" fillId="2" borderId="46" xfId="0" applyFont="1" applyFill="1" applyBorder="1" applyAlignment="1">
      <alignment horizontal="center" vertical="center" textRotation="90"/>
    </xf>
    <xf numFmtId="0" fontId="43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37" fillId="2" borderId="56" xfId="0" applyFont="1" applyFill="1" applyBorder="1" applyAlignment="1">
      <alignment horizontal="center" vertical="center" wrapText="1"/>
    </xf>
    <xf numFmtId="0" fontId="37" fillId="2" borderId="7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58" xfId="0" applyFont="1" applyFill="1" applyBorder="1" applyAlignment="1">
      <alignment horizontal="center" vertical="center" wrapText="1"/>
    </xf>
    <xf numFmtId="0" fontId="44" fillId="2" borderId="4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37" xfId="0" applyFont="1" applyFill="1" applyBorder="1" applyAlignment="1">
      <alignment horizontal="center" vertical="center" wrapText="1"/>
    </xf>
    <xf numFmtId="0" fontId="43" fillId="2" borderId="55" xfId="0" applyFont="1" applyFill="1" applyBorder="1" applyAlignment="1">
      <alignment horizontal="center" vertical="center" wrapText="1"/>
    </xf>
    <xf numFmtId="0" fontId="43" fillId="2" borderId="73" xfId="0" applyFont="1" applyFill="1" applyBorder="1" applyAlignment="1">
      <alignment horizontal="center" vertical="center" wrapText="1"/>
    </xf>
    <xf numFmtId="0" fontId="43" fillId="2" borderId="52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53" fillId="2" borderId="56" xfId="0" applyFont="1" applyFill="1" applyBorder="1" applyAlignment="1">
      <alignment horizontal="center" vertical="center" wrapText="1"/>
    </xf>
    <xf numFmtId="0" fontId="53" fillId="2" borderId="71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40" fillId="2" borderId="63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58" xfId="0" applyFont="1" applyFill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/>
    </xf>
    <xf numFmtId="0" fontId="43" fillId="2" borderId="34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/>
    </xf>
    <xf numFmtId="0" fontId="33" fillId="2" borderId="50" xfId="0" applyFont="1" applyFill="1" applyBorder="1" applyAlignment="1">
      <alignment horizontal="center" vertical="center" wrapText="1"/>
    </xf>
    <xf numFmtId="0" fontId="33" fillId="2" borderId="46" xfId="0" applyFont="1" applyFill="1" applyBorder="1" applyAlignment="1">
      <alignment horizontal="center" vertical="center" wrapText="1"/>
    </xf>
    <xf numFmtId="0" fontId="43" fillId="2" borderId="50" xfId="0" applyFont="1" applyFill="1" applyBorder="1" applyAlignment="1">
      <alignment horizontal="center" vertical="center" wrapText="1"/>
    </xf>
    <xf numFmtId="0" fontId="43" fillId="2" borderId="46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center" vertical="center" wrapText="1"/>
    </xf>
    <xf numFmtId="0" fontId="39" fillId="2" borderId="58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4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3" fillId="2" borderId="35" xfId="0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44" fillId="2" borderId="50" xfId="0" applyFont="1" applyFill="1" applyBorder="1" applyAlignment="1">
      <alignment horizontal="center" vertical="center" wrapText="1"/>
    </xf>
    <xf numFmtId="0" fontId="44" fillId="2" borderId="46" xfId="0" applyFont="1" applyFill="1" applyBorder="1" applyAlignment="1">
      <alignment horizontal="center" vertical="center" wrapText="1"/>
    </xf>
    <xf numFmtId="0" fontId="43" fillId="2" borderId="27" xfId="0" applyFont="1" applyFill="1" applyBorder="1" applyAlignment="1">
      <alignment horizontal="left" vertical="center" wrapText="1"/>
    </xf>
    <xf numFmtId="0" fontId="43" fillId="2" borderId="14" xfId="0" applyFont="1" applyFill="1" applyBorder="1" applyAlignment="1">
      <alignment horizontal="left" vertical="center" wrapText="1"/>
    </xf>
    <xf numFmtId="0" fontId="43" fillId="2" borderId="28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left" wrapText="1"/>
    </xf>
    <xf numFmtId="0" fontId="43" fillId="0" borderId="28" xfId="0" applyFont="1" applyBorder="1" applyAlignment="1">
      <alignment horizontal="left" wrapText="1"/>
    </xf>
    <xf numFmtId="0" fontId="43" fillId="2" borderId="27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left" vertical="center" wrapText="1"/>
    </xf>
    <xf numFmtId="0" fontId="44" fillId="2" borderId="28" xfId="0" applyFont="1" applyFill="1" applyBorder="1" applyAlignment="1">
      <alignment horizontal="left" vertical="center" wrapText="1"/>
    </xf>
    <xf numFmtId="0" fontId="43" fillId="2" borderId="54" xfId="0" applyFont="1" applyFill="1" applyBorder="1" applyAlignment="1">
      <alignment horizontal="left" vertical="center" wrapText="1"/>
    </xf>
    <xf numFmtId="0" fontId="43" fillId="2" borderId="53" xfId="0" applyFont="1" applyFill="1" applyBorder="1" applyAlignment="1">
      <alignment horizontal="left" vertical="center" wrapText="1"/>
    </xf>
    <xf numFmtId="0" fontId="43" fillId="2" borderId="20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center" wrapText="1"/>
    </xf>
    <xf numFmtId="0" fontId="43" fillId="2" borderId="31" xfId="0" applyFont="1" applyFill="1" applyBorder="1" applyAlignment="1">
      <alignment horizontal="left" vertical="center" wrapText="1"/>
    </xf>
    <xf numFmtId="0" fontId="43" fillId="2" borderId="26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center" vertical="center"/>
    </xf>
    <xf numFmtId="0" fontId="43" fillId="2" borderId="43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4" fillId="2" borderId="27" xfId="0" applyFont="1" applyFill="1" applyBorder="1" applyAlignment="1">
      <alignment horizontal="left" vertical="center" wrapText="1"/>
    </xf>
    <xf numFmtId="0" fontId="43" fillId="2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left" vertical="center" wrapText="1"/>
    </xf>
    <xf numFmtId="0" fontId="32" fillId="2" borderId="14" xfId="0" applyFont="1" applyFill="1" applyBorder="1" applyAlignment="1">
      <alignment horizontal="left" vertical="center" wrapText="1"/>
    </xf>
    <xf numFmtId="0" fontId="43" fillId="2" borderId="29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left" vertical="center" wrapText="1"/>
    </xf>
    <xf numFmtId="0" fontId="43" fillId="2" borderId="30" xfId="0" applyFont="1" applyFill="1" applyBorder="1" applyAlignment="1">
      <alignment horizontal="left" vertical="center" wrapText="1"/>
    </xf>
    <xf numFmtId="0" fontId="32" fillId="2" borderId="27" xfId="0" applyFont="1" applyFill="1" applyBorder="1" applyAlignment="1">
      <alignment horizontal="left" vertical="center" wrapText="1"/>
    </xf>
    <xf numFmtId="0" fontId="32" fillId="2" borderId="28" xfId="0" applyFont="1" applyFill="1" applyBorder="1" applyAlignment="1">
      <alignment horizontal="left" vertical="center" wrapText="1"/>
    </xf>
    <xf numFmtId="0" fontId="33" fillId="2" borderId="25" xfId="0" applyFont="1" applyFill="1" applyBorder="1" applyAlignment="1">
      <alignment horizontal="left" vertical="center" wrapText="1"/>
    </xf>
    <xf numFmtId="0" fontId="33" fillId="2" borderId="31" xfId="0" applyFont="1" applyFill="1" applyBorder="1" applyAlignment="1">
      <alignment horizontal="left" vertical="center" wrapText="1"/>
    </xf>
    <xf numFmtId="0" fontId="33" fillId="2" borderId="27" xfId="0" applyFont="1" applyFill="1" applyBorder="1" applyAlignment="1">
      <alignment horizontal="left" vertical="center" wrapText="1"/>
    </xf>
    <xf numFmtId="0" fontId="43" fillId="2" borderId="48" xfId="0" applyFont="1" applyFill="1" applyBorder="1" applyAlignment="1">
      <alignment horizontal="center" vertical="center" wrapText="1"/>
    </xf>
    <xf numFmtId="0" fontId="43" fillId="2" borderId="57" xfId="0" applyFont="1" applyFill="1" applyBorder="1" applyAlignment="1">
      <alignment horizontal="center" vertical="center" wrapText="1"/>
    </xf>
    <xf numFmtId="0" fontId="43" fillId="2" borderId="43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32" fillId="2" borderId="43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43" fillId="2" borderId="67" xfId="0" applyFont="1" applyFill="1" applyBorder="1" applyAlignment="1">
      <alignment horizontal="left" vertical="center" wrapText="1"/>
    </xf>
    <xf numFmtId="0" fontId="43" fillId="2" borderId="68" xfId="0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3" fillId="2" borderId="44" xfId="0" applyFont="1" applyFill="1" applyBorder="1" applyAlignment="1">
      <alignment horizontal="left" vertical="center" wrapText="1"/>
    </xf>
    <xf numFmtId="0" fontId="43" fillId="2" borderId="4" xfId="0" applyFont="1" applyFill="1" applyBorder="1" applyAlignment="1">
      <alignment horizontal="center" vertical="center" wrapText="1"/>
    </xf>
  </cellXfs>
  <cellStyles count="18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F-1Slm" xfId="21"/>
    <cellStyle name="Обычный_Fpk" xfId="22"/>
    <cellStyle name="Обычный_Інформація" xfId="23"/>
    <cellStyle name="Обычный_Помилки" xfId="24"/>
    <cellStyle name="Обычный_Функции" xfId="25"/>
    <cellStyle name="Followed Hyperlink" xfId="26"/>
    <cellStyle name="Percent" xfId="27"/>
    <cellStyle name="Тысячи [0]_Функции" xfId="28"/>
    <cellStyle name="Тысячи_MS Регистрация продаж" xfId="29"/>
    <cellStyle name="Comma" xfId="30"/>
    <cellStyle name="Comma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2013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BOOK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EXCEL\EXAMPLES\FUNC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Obl\01\Statistic\&#1057;&#1090;&#1072;&#1090;&#1080;&#1089;&#1090;&#1080;&#1082;&#1072;\2003\&#1050;&#1085;&#1080;&#1075;&#1072;%20(&#1082;&#1074;&#1072;&#1088;&#1090;&#1072;&#10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U44"/>
  <sheetViews>
    <sheetView showZeros="0" tabSelected="1" zoomScale="85" zoomScaleNormal="85" workbookViewId="0" topLeftCell="A1">
      <pane ySplit="1" topLeftCell="BM2" activePane="bottomLeft" state="frozen"/>
      <selection pane="topLeft" activeCell="A3" sqref="A3"/>
      <selection pane="bottomLeft" activeCell="J31" sqref="J31"/>
    </sheetView>
  </sheetViews>
  <sheetFormatPr defaultColWidth="9.00390625" defaultRowHeight="12.75"/>
  <cols>
    <col min="1" max="1" width="4.375" style="97" customWidth="1"/>
    <col min="2" max="2" width="3.75390625" style="97" customWidth="1"/>
    <col min="3" max="3" width="43.00390625" style="97" customWidth="1"/>
    <col min="4" max="4" width="3.00390625" style="97" customWidth="1"/>
    <col min="5" max="5" width="9.125" style="97" customWidth="1"/>
    <col min="6" max="6" width="9.875" style="97" customWidth="1"/>
    <col min="7" max="7" width="10.00390625" style="97" customWidth="1"/>
    <col min="8" max="8" width="9.875" style="97" customWidth="1"/>
    <col min="9" max="9" width="7.50390625" style="97" customWidth="1"/>
    <col min="10" max="10" width="9.375" style="97" customWidth="1"/>
    <col min="11" max="11" width="10.25390625" style="97" customWidth="1"/>
    <col min="12" max="12" width="9.25390625" style="97" customWidth="1"/>
    <col min="13" max="19" width="9.00390625" style="97" customWidth="1"/>
    <col min="20" max="20" width="39.25390625" style="97" bestFit="1" customWidth="1"/>
    <col min="21" max="16384" width="9.00390625" style="97" customWidth="1"/>
  </cols>
  <sheetData>
    <row r="1" spans="1:73" ht="60" customHeight="1">
      <c r="A1" s="88"/>
      <c r="B1" s="88"/>
      <c r="C1" s="88"/>
      <c r="D1" s="88"/>
      <c r="E1" s="88"/>
      <c r="F1" s="89"/>
      <c r="G1" s="90">
        <v>2013</v>
      </c>
      <c r="H1" s="91" t="s">
        <v>171</v>
      </c>
      <c r="I1" s="90"/>
      <c r="J1" s="91"/>
      <c r="K1" s="92"/>
      <c r="L1" s="237" t="s">
        <v>600</v>
      </c>
      <c r="M1" s="93"/>
      <c r="N1" s="93"/>
      <c r="O1" s="93"/>
      <c r="P1" s="93"/>
      <c r="Q1" s="93"/>
      <c r="R1" s="93"/>
      <c r="S1" s="94"/>
      <c r="T1" s="342" t="s">
        <v>846</v>
      </c>
      <c r="U1" s="93"/>
      <c r="V1" s="93"/>
      <c r="W1" s="96"/>
      <c r="X1" s="93" t="s">
        <v>181</v>
      </c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</row>
    <row r="2" spans="1:73" ht="16.5" thickBot="1">
      <c r="A2" s="377" t="s">
        <v>94</v>
      </c>
      <c r="B2" s="377"/>
      <c r="C2" s="377"/>
      <c r="D2" s="377"/>
      <c r="E2" s="377"/>
      <c r="F2" s="377"/>
      <c r="G2" s="377"/>
      <c r="H2" s="377"/>
      <c r="I2" s="377"/>
      <c r="J2" s="377"/>
      <c r="K2" s="317"/>
      <c r="S2" s="318"/>
      <c r="T2" s="342" t="s">
        <v>0</v>
      </c>
      <c r="U2" s="100"/>
      <c r="V2" s="93"/>
      <c r="W2" s="96"/>
      <c r="X2" s="95" t="s">
        <v>172</v>
      </c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</row>
    <row r="3" spans="1:73" ht="68.25" customHeight="1">
      <c r="A3" s="389"/>
      <c r="B3" s="390"/>
      <c r="C3" s="391"/>
      <c r="D3" s="385" t="s">
        <v>178</v>
      </c>
      <c r="E3" s="370" t="s">
        <v>282</v>
      </c>
      <c r="F3" s="371"/>
      <c r="G3" s="370" t="s">
        <v>95</v>
      </c>
      <c r="H3" s="371"/>
      <c r="I3" s="370" t="s">
        <v>290</v>
      </c>
      <c r="J3" s="371"/>
      <c r="S3" s="318"/>
      <c r="T3" s="342" t="s">
        <v>1</v>
      </c>
      <c r="U3" s="100"/>
      <c r="V3" s="93"/>
      <c r="W3" s="96"/>
      <c r="X3" s="93" t="s">
        <v>182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</row>
    <row r="4" spans="1:73" ht="60" customHeight="1" thickBot="1">
      <c r="A4" s="392"/>
      <c r="B4" s="393"/>
      <c r="C4" s="394"/>
      <c r="D4" s="386"/>
      <c r="E4" s="253" t="s">
        <v>96</v>
      </c>
      <c r="F4" s="101" t="s">
        <v>205</v>
      </c>
      <c r="G4" s="253" t="s">
        <v>96</v>
      </c>
      <c r="H4" s="101" t="s">
        <v>205</v>
      </c>
      <c r="I4" s="253" t="s">
        <v>96</v>
      </c>
      <c r="J4" s="101" t="s">
        <v>116</v>
      </c>
      <c r="S4" s="318"/>
      <c r="T4" s="342" t="s">
        <v>2</v>
      </c>
      <c r="U4" s="100"/>
      <c r="V4" s="93"/>
      <c r="W4" s="96"/>
      <c r="X4" s="95" t="s">
        <v>177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</row>
    <row r="5" spans="1:73" ht="16.5" thickBot="1">
      <c r="A5" s="382" t="s">
        <v>173</v>
      </c>
      <c r="B5" s="383"/>
      <c r="C5" s="384"/>
      <c r="D5" s="261" t="s">
        <v>174</v>
      </c>
      <c r="E5" s="262">
        <v>1</v>
      </c>
      <c r="F5" s="259">
        <v>2</v>
      </c>
      <c r="G5" s="263">
        <v>3</v>
      </c>
      <c r="H5" s="260">
        <v>4</v>
      </c>
      <c r="I5" s="262">
        <v>5</v>
      </c>
      <c r="J5" s="260">
        <v>6</v>
      </c>
      <c r="K5" s="319"/>
      <c r="S5" s="318"/>
      <c r="T5" s="342" t="s">
        <v>3</v>
      </c>
      <c r="U5" s="100"/>
      <c r="V5" s="93"/>
      <c r="W5" s="93"/>
      <c r="X5" s="93">
        <v>2</v>
      </c>
      <c r="Y5" s="93">
        <f>X5*2</f>
        <v>4</v>
      </c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</row>
    <row r="6" spans="1:73" ht="82.5" customHeight="1">
      <c r="A6" s="395" t="s">
        <v>120</v>
      </c>
      <c r="B6" s="369"/>
      <c r="C6" s="366"/>
      <c r="D6" s="245">
        <v>1</v>
      </c>
      <c r="E6" s="111"/>
      <c r="F6" s="112"/>
      <c r="G6" s="111"/>
      <c r="H6" s="112"/>
      <c r="I6" s="111"/>
      <c r="J6" s="112"/>
      <c r="K6" s="320"/>
      <c r="L6" s="321"/>
      <c r="S6" s="318"/>
      <c r="T6" s="342" t="s">
        <v>4</v>
      </c>
      <c r="U6" s="100"/>
      <c r="V6" s="93"/>
      <c r="W6" s="93"/>
      <c r="X6" s="95">
        <v>2</v>
      </c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</row>
    <row r="7" spans="1:73" ht="15.75">
      <c r="A7" s="381" t="s">
        <v>60</v>
      </c>
      <c r="B7" s="379" t="s">
        <v>121</v>
      </c>
      <c r="C7" s="380"/>
      <c r="D7" s="245">
        <v>2</v>
      </c>
      <c r="E7" s="115"/>
      <c r="F7" s="113"/>
      <c r="G7" s="115"/>
      <c r="H7" s="113"/>
      <c r="I7" s="115"/>
      <c r="J7" s="113"/>
      <c r="K7" s="320"/>
      <c r="L7" s="321"/>
      <c r="S7" s="318"/>
      <c r="T7" s="342" t="s">
        <v>5</v>
      </c>
      <c r="U7" s="100"/>
      <c r="V7" s="93"/>
      <c r="W7" s="93"/>
      <c r="X7" s="95">
        <v>2</v>
      </c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</row>
    <row r="8" spans="1:73" ht="33" customHeight="1">
      <c r="A8" s="381"/>
      <c r="B8" s="378" t="s">
        <v>296</v>
      </c>
      <c r="C8" s="105" t="s">
        <v>140</v>
      </c>
      <c r="D8" s="245">
        <v>3</v>
      </c>
      <c r="E8" s="115"/>
      <c r="F8" s="113"/>
      <c r="G8" s="115"/>
      <c r="H8" s="113"/>
      <c r="I8" s="115"/>
      <c r="J8" s="113"/>
      <c r="K8" s="320"/>
      <c r="L8" s="321"/>
      <c r="S8" s="318"/>
      <c r="T8" s="342" t="s">
        <v>6</v>
      </c>
      <c r="U8" s="100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</row>
    <row r="9" spans="1:73" ht="33" customHeight="1">
      <c r="A9" s="381"/>
      <c r="B9" s="378"/>
      <c r="C9" s="105" t="s">
        <v>122</v>
      </c>
      <c r="D9" s="245">
        <v>4</v>
      </c>
      <c r="E9" s="115"/>
      <c r="F9" s="113"/>
      <c r="G9" s="115"/>
      <c r="H9" s="113"/>
      <c r="I9" s="115"/>
      <c r="J9" s="113"/>
      <c r="K9" s="320"/>
      <c r="L9" s="321"/>
      <c r="S9" s="318"/>
      <c r="T9" s="342" t="s">
        <v>7</v>
      </c>
      <c r="U9" s="100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</row>
    <row r="10" spans="1:73" ht="15.75">
      <c r="A10" s="381"/>
      <c r="B10" s="378"/>
      <c r="C10" s="105" t="s">
        <v>123</v>
      </c>
      <c r="D10" s="245">
        <v>5</v>
      </c>
      <c r="E10" s="115"/>
      <c r="F10" s="113"/>
      <c r="G10" s="115"/>
      <c r="H10" s="113"/>
      <c r="I10" s="115"/>
      <c r="J10" s="113"/>
      <c r="K10" s="320"/>
      <c r="L10" s="321"/>
      <c r="S10" s="318"/>
      <c r="T10" s="342" t="s">
        <v>8</v>
      </c>
      <c r="U10" s="100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</row>
    <row r="11" spans="1:73" ht="15.75">
      <c r="A11" s="381"/>
      <c r="B11" s="378"/>
      <c r="C11" s="105" t="s">
        <v>124</v>
      </c>
      <c r="D11" s="245">
        <v>6</v>
      </c>
      <c r="E11" s="115"/>
      <c r="F11" s="113"/>
      <c r="G11" s="115"/>
      <c r="H11" s="113"/>
      <c r="I11" s="115"/>
      <c r="J11" s="113"/>
      <c r="K11" s="320"/>
      <c r="L11" s="321"/>
      <c r="S11" s="318"/>
      <c r="T11" s="342" t="s">
        <v>9</v>
      </c>
      <c r="U11" s="100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</row>
    <row r="12" spans="1:73" ht="32.25" customHeight="1">
      <c r="A12" s="381"/>
      <c r="B12" s="378"/>
      <c r="C12" s="105" t="s">
        <v>125</v>
      </c>
      <c r="D12" s="245">
        <v>7</v>
      </c>
      <c r="E12" s="115"/>
      <c r="F12" s="113"/>
      <c r="G12" s="115"/>
      <c r="H12" s="113"/>
      <c r="I12" s="115"/>
      <c r="J12" s="113"/>
      <c r="K12" s="320"/>
      <c r="L12" s="321"/>
      <c r="S12" s="318"/>
      <c r="T12" s="342" t="s">
        <v>10</v>
      </c>
      <c r="U12" s="100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</row>
    <row r="13" spans="1:73" ht="32.25" customHeight="1">
      <c r="A13" s="381"/>
      <c r="B13" s="379" t="s">
        <v>126</v>
      </c>
      <c r="C13" s="380"/>
      <c r="D13" s="245">
        <v>8</v>
      </c>
      <c r="E13" s="115"/>
      <c r="F13" s="113"/>
      <c r="G13" s="115"/>
      <c r="H13" s="113"/>
      <c r="I13" s="115"/>
      <c r="J13" s="113"/>
      <c r="K13" s="320"/>
      <c r="L13" s="321"/>
      <c r="S13" s="318"/>
      <c r="T13" s="342" t="s">
        <v>11</v>
      </c>
      <c r="U13" s="100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</row>
    <row r="14" spans="1:73" ht="32.25" customHeight="1">
      <c r="A14" s="381"/>
      <c r="B14" s="378" t="s">
        <v>296</v>
      </c>
      <c r="C14" s="105" t="s">
        <v>141</v>
      </c>
      <c r="D14" s="245">
        <v>9</v>
      </c>
      <c r="E14" s="115"/>
      <c r="F14" s="113"/>
      <c r="G14" s="115"/>
      <c r="H14" s="113"/>
      <c r="I14" s="115"/>
      <c r="J14" s="113"/>
      <c r="K14" s="320"/>
      <c r="L14" s="321"/>
      <c r="S14" s="318"/>
      <c r="T14" s="342" t="s">
        <v>12</v>
      </c>
      <c r="U14" s="100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</row>
    <row r="15" spans="1:73" ht="32.25" customHeight="1">
      <c r="A15" s="381"/>
      <c r="B15" s="378"/>
      <c r="C15" s="105" t="s">
        <v>142</v>
      </c>
      <c r="D15" s="245">
        <v>10</v>
      </c>
      <c r="E15" s="115"/>
      <c r="F15" s="113"/>
      <c r="G15" s="115"/>
      <c r="H15" s="113"/>
      <c r="I15" s="115"/>
      <c r="J15" s="113"/>
      <c r="K15" s="320"/>
      <c r="L15" s="321"/>
      <c r="S15" s="318"/>
      <c r="T15" s="342" t="s">
        <v>13</v>
      </c>
      <c r="U15" s="100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</row>
    <row r="16" spans="1:73" ht="32.25" customHeight="1">
      <c r="A16" s="381"/>
      <c r="B16" s="378"/>
      <c r="C16" s="105" t="s">
        <v>143</v>
      </c>
      <c r="D16" s="245">
        <v>11</v>
      </c>
      <c r="E16" s="115"/>
      <c r="F16" s="113"/>
      <c r="G16" s="115"/>
      <c r="H16" s="113"/>
      <c r="I16" s="115"/>
      <c r="J16" s="113"/>
      <c r="K16" s="320"/>
      <c r="L16" s="321"/>
      <c r="S16" s="318"/>
      <c r="T16" s="342" t="s">
        <v>14</v>
      </c>
      <c r="U16" s="100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</row>
    <row r="17" spans="1:73" ht="32.25" customHeight="1">
      <c r="A17" s="381"/>
      <c r="B17" s="378"/>
      <c r="C17" s="105" t="s">
        <v>144</v>
      </c>
      <c r="D17" s="245">
        <v>12</v>
      </c>
      <c r="E17" s="115"/>
      <c r="F17" s="113"/>
      <c r="G17" s="115"/>
      <c r="H17" s="113"/>
      <c r="I17" s="115"/>
      <c r="J17" s="113"/>
      <c r="K17" s="320"/>
      <c r="L17" s="321"/>
      <c r="S17" s="318"/>
      <c r="T17" s="342" t="s">
        <v>15</v>
      </c>
      <c r="U17" s="100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</row>
    <row r="18" spans="1:73" ht="63.75" customHeight="1">
      <c r="A18" s="388" t="s">
        <v>145</v>
      </c>
      <c r="B18" s="379"/>
      <c r="C18" s="380"/>
      <c r="D18" s="245">
        <v>13</v>
      </c>
      <c r="E18" s="115"/>
      <c r="F18" s="113"/>
      <c r="G18" s="115"/>
      <c r="H18" s="113"/>
      <c r="I18" s="115"/>
      <c r="J18" s="113"/>
      <c r="K18" s="320"/>
      <c r="L18" s="321"/>
      <c r="S18" s="318"/>
      <c r="T18" s="342" t="s">
        <v>16</v>
      </c>
      <c r="U18" s="100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</row>
    <row r="19" spans="1:73" ht="15.75">
      <c r="A19" s="381" t="s">
        <v>60</v>
      </c>
      <c r="B19" s="379" t="s">
        <v>121</v>
      </c>
      <c r="C19" s="380"/>
      <c r="D19" s="245">
        <v>14</v>
      </c>
      <c r="E19" s="115"/>
      <c r="F19" s="113"/>
      <c r="G19" s="115"/>
      <c r="H19" s="113"/>
      <c r="I19" s="115"/>
      <c r="J19" s="113"/>
      <c r="K19" s="320"/>
      <c r="L19" s="321"/>
      <c r="S19" s="318"/>
      <c r="T19" s="342" t="s">
        <v>17</v>
      </c>
      <c r="U19" s="100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</row>
    <row r="20" spans="1:73" ht="33" customHeight="1">
      <c r="A20" s="381"/>
      <c r="B20" s="378" t="s">
        <v>296</v>
      </c>
      <c r="C20" s="105" t="s">
        <v>140</v>
      </c>
      <c r="D20" s="245">
        <v>15</v>
      </c>
      <c r="E20" s="115"/>
      <c r="F20" s="113"/>
      <c r="G20" s="115"/>
      <c r="H20" s="113"/>
      <c r="I20" s="115"/>
      <c r="J20" s="113"/>
      <c r="K20" s="320"/>
      <c r="L20" s="321"/>
      <c r="S20" s="318"/>
      <c r="T20" s="342" t="s">
        <v>18</v>
      </c>
      <c r="U20" s="100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</row>
    <row r="21" spans="1:73" ht="33" customHeight="1">
      <c r="A21" s="381"/>
      <c r="B21" s="378"/>
      <c r="C21" s="105" t="s">
        <v>122</v>
      </c>
      <c r="D21" s="245">
        <v>16</v>
      </c>
      <c r="E21" s="115"/>
      <c r="F21" s="113"/>
      <c r="G21" s="115"/>
      <c r="H21" s="113"/>
      <c r="I21" s="115"/>
      <c r="J21" s="113"/>
      <c r="K21" s="320"/>
      <c r="L21" s="321"/>
      <c r="S21" s="318"/>
      <c r="T21" s="342" t="s">
        <v>19</v>
      </c>
      <c r="U21" s="100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</row>
    <row r="22" spans="1:73" ht="15.75">
      <c r="A22" s="381"/>
      <c r="B22" s="378"/>
      <c r="C22" s="105" t="s">
        <v>123</v>
      </c>
      <c r="D22" s="245">
        <v>17</v>
      </c>
      <c r="E22" s="115"/>
      <c r="F22" s="113"/>
      <c r="G22" s="115"/>
      <c r="H22" s="113"/>
      <c r="I22" s="115"/>
      <c r="J22" s="113"/>
      <c r="K22" s="320"/>
      <c r="L22" s="321"/>
      <c r="S22" s="318"/>
      <c r="T22" s="342" t="s">
        <v>20</v>
      </c>
      <c r="U22" s="100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</row>
    <row r="23" spans="1:73" ht="15.75">
      <c r="A23" s="381"/>
      <c r="B23" s="378"/>
      <c r="C23" s="105" t="s">
        <v>124</v>
      </c>
      <c r="D23" s="245">
        <v>18</v>
      </c>
      <c r="E23" s="115"/>
      <c r="F23" s="113"/>
      <c r="G23" s="115"/>
      <c r="H23" s="113"/>
      <c r="I23" s="115"/>
      <c r="J23" s="113"/>
      <c r="K23" s="320"/>
      <c r="L23" s="321"/>
      <c r="S23" s="318"/>
      <c r="T23" s="178">
        <v>22</v>
      </c>
      <c r="U23" s="100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</row>
    <row r="24" spans="1:73" ht="32.25" customHeight="1">
      <c r="A24" s="381"/>
      <c r="B24" s="378"/>
      <c r="C24" s="105" t="s">
        <v>125</v>
      </c>
      <c r="D24" s="245">
        <v>19</v>
      </c>
      <c r="E24" s="115"/>
      <c r="F24" s="113"/>
      <c r="G24" s="115"/>
      <c r="H24" s="113"/>
      <c r="I24" s="115"/>
      <c r="J24" s="113"/>
      <c r="K24" s="320"/>
      <c r="L24" s="321"/>
      <c r="S24" s="318"/>
      <c r="T24" s="178">
        <v>1</v>
      </c>
      <c r="U24" s="100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</row>
    <row r="25" spans="1:73" ht="32.25" customHeight="1">
      <c r="A25" s="381"/>
      <c r="B25" s="379" t="s">
        <v>126</v>
      </c>
      <c r="C25" s="380"/>
      <c r="D25" s="245">
        <v>20</v>
      </c>
      <c r="E25" s="115"/>
      <c r="F25" s="113"/>
      <c r="G25" s="115"/>
      <c r="H25" s="113"/>
      <c r="I25" s="115"/>
      <c r="J25" s="113"/>
      <c r="K25" s="320"/>
      <c r="L25" s="321"/>
      <c r="S25" s="318"/>
      <c r="T25" s="93"/>
      <c r="U25" s="100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</row>
    <row r="26" spans="1:73" ht="32.25" customHeight="1">
      <c r="A26" s="381"/>
      <c r="B26" s="378" t="s">
        <v>296</v>
      </c>
      <c r="C26" s="105" t="s">
        <v>141</v>
      </c>
      <c r="D26" s="245">
        <v>21</v>
      </c>
      <c r="E26" s="115"/>
      <c r="F26" s="113"/>
      <c r="G26" s="115"/>
      <c r="H26" s="113"/>
      <c r="I26" s="115"/>
      <c r="J26" s="113"/>
      <c r="K26" s="320"/>
      <c r="L26" s="321"/>
      <c r="S26" s="318"/>
      <c r="U26" s="100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</row>
    <row r="27" spans="1:73" ht="32.25" customHeight="1">
      <c r="A27" s="381"/>
      <c r="B27" s="378"/>
      <c r="C27" s="105" t="s">
        <v>142</v>
      </c>
      <c r="D27" s="245">
        <v>22</v>
      </c>
      <c r="E27" s="115"/>
      <c r="F27" s="113"/>
      <c r="G27" s="115"/>
      <c r="H27" s="113"/>
      <c r="I27" s="115"/>
      <c r="J27" s="113"/>
      <c r="K27" s="320"/>
      <c r="L27" s="321"/>
      <c r="S27" s="318"/>
      <c r="U27" s="100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</row>
    <row r="28" spans="1:73" ht="32.25" customHeight="1">
      <c r="A28" s="381"/>
      <c r="B28" s="378"/>
      <c r="C28" s="105" t="s">
        <v>143</v>
      </c>
      <c r="D28" s="245">
        <v>23</v>
      </c>
      <c r="E28" s="115"/>
      <c r="F28" s="113"/>
      <c r="G28" s="115"/>
      <c r="H28" s="113"/>
      <c r="I28" s="115"/>
      <c r="J28" s="113"/>
      <c r="K28" s="320"/>
      <c r="L28" s="321"/>
      <c r="S28" s="318"/>
      <c r="U28" s="100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</row>
    <row r="29" spans="1:73" ht="32.25" customHeight="1">
      <c r="A29" s="381"/>
      <c r="B29" s="378"/>
      <c r="C29" s="105" t="s">
        <v>144</v>
      </c>
      <c r="D29" s="245">
        <v>24</v>
      </c>
      <c r="E29" s="115"/>
      <c r="F29" s="113"/>
      <c r="G29" s="115"/>
      <c r="H29" s="113"/>
      <c r="I29" s="115"/>
      <c r="J29" s="113"/>
      <c r="K29" s="320"/>
      <c r="L29" s="321"/>
      <c r="S29" s="318"/>
      <c r="U29" s="100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</row>
    <row r="30" spans="1:73" ht="32.25" customHeight="1">
      <c r="A30" s="376" t="s">
        <v>127</v>
      </c>
      <c r="B30" s="374"/>
      <c r="C30" s="375"/>
      <c r="D30" s="245">
        <v>25</v>
      </c>
      <c r="E30" s="115">
        <v>12</v>
      </c>
      <c r="F30" s="113">
        <v>12</v>
      </c>
      <c r="G30" s="115">
        <v>2</v>
      </c>
      <c r="H30" s="113">
        <v>2</v>
      </c>
      <c r="I30" s="115">
        <v>120</v>
      </c>
      <c r="J30" s="113">
        <v>119</v>
      </c>
      <c r="K30" s="320"/>
      <c r="L30" s="321"/>
      <c r="S30" s="318"/>
      <c r="U30" s="100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</row>
    <row r="31" spans="1:73" ht="15.75">
      <c r="A31" s="381" t="s">
        <v>60</v>
      </c>
      <c r="B31" s="374" t="s">
        <v>128</v>
      </c>
      <c r="C31" s="375"/>
      <c r="D31" s="248">
        <v>26</v>
      </c>
      <c r="E31" s="115">
        <v>6</v>
      </c>
      <c r="F31" s="113">
        <v>6</v>
      </c>
      <c r="G31" s="115">
        <v>1</v>
      </c>
      <c r="H31" s="113">
        <v>1</v>
      </c>
      <c r="I31" s="115">
        <v>99</v>
      </c>
      <c r="J31" s="113">
        <v>98</v>
      </c>
      <c r="K31" s="320"/>
      <c r="L31" s="321"/>
      <c r="S31" s="318"/>
      <c r="U31" s="100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</row>
    <row r="32" spans="1:73" ht="15.75">
      <c r="A32" s="381"/>
      <c r="B32" s="374" t="s">
        <v>129</v>
      </c>
      <c r="C32" s="375"/>
      <c r="D32" s="245">
        <v>27</v>
      </c>
      <c r="E32" s="115"/>
      <c r="F32" s="113"/>
      <c r="G32" s="115"/>
      <c r="H32" s="113"/>
      <c r="I32" s="115">
        <v>5</v>
      </c>
      <c r="J32" s="113">
        <v>5</v>
      </c>
      <c r="K32" s="320"/>
      <c r="L32" s="321"/>
      <c r="S32" s="318"/>
      <c r="U32" s="100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</row>
    <row r="33" spans="1:73" ht="15.75">
      <c r="A33" s="381"/>
      <c r="B33" s="374" t="s">
        <v>130</v>
      </c>
      <c r="C33" s="375"/>
      <c r="D33" s="245">
        <v>28</v>
      </c>
      <c r="E33" s="115"/>
      <c r="F33" s="113"/>
      <c r="G33" s="115"/>
      <c r="H33" s="113"/>
      <c r="I33" s="115"/>
      <c r="J33" s="113"/>
      <c r="K33" s="320"/>
      <c r="L33" s="321"/>
      <c r="S33" s="318"/>
      <c r="U33" s="106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</row>
    <row r="34" spans="1:73" ht="15.75">
      <c r="A34" s="381"/>
      <c r="B34" s="374" t="s">
        <v>131</v>
      </c>
      <c r="C34" s="375"/>
      <c r="D34" s="245">
        <v>29</v>
      </c>
      <c r="E34" s="115">
        <v>4</v>
      </c>
      <c r="F34" s="113">
        <v>4</v>
      </c>
      <c r="G34" s="115">
        <v>1</v>
      </c>
      <c r="H34" s="113">
        <v>1</v>
      </c>
      <c r="I34" s="115">
        <v>12</v>
      </c>
      <c r="J34" s="113">
        <v>12</v>
      </c>
      <c r="K34" s="320"/>
      <c r="L34" s="321"/>
      <c r="S34" s="318"/>
      <c r="U34" s="106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</row>
    <row r="35" spans="1:73" ht="15.75">
      <c r="A35" s="381"/>
      <c r="B35" s="374" t="s">
        <v>132</v>
      </c>
      <c r="C35" s="375"/>
      <c r="D35" s="245">
        <v>30</v>
      </c>
      <c r="E35" s="115">
        <v>1</v>
      </c>
      <c r="F35" s="113">
        <v>1</v>
      </c>
      <c r="G35" s="115"/>
      <c r="H35" s="113"/>
      <c r="I35" s="115"/>
      <c r="J35" s="113"/>
      <c r="K35" s="320"/>
      <c r="L35" s="321"/>
      <c r="S35" s="318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</row>
    <row r="36" spans="1:73" ht="15.75">
      <c r="A36" s="381"/>
      <c r="B36" s="374" t="s">
        <v>133</v>
      </c>
      <c r="C36" s="375"/>
      <c r="D36" s="245">
        <v>31</v>
      </c>
      <c r="E36" s="115">
        <v>1</v>
      </c>
      <c r="F36" s="113">
        <v>1</v>
      </c>
      <c r="G36" s="115"/>
      <c r="H36" s="113"/>
      <c r="I36" s="115">
        <v>3</v>
      </c>
      <c r="J36" s="113">
        <v>3</v>
      </c>
      <c r="K36" s="320"/>
      <c r="L36" s="321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</row>
    <row r="37" spans="1:73" ht="15.75">
      <c r="A37" s="381"/>
      <c r="B37" s="374" t="s">
        <v>136</v>
      </c>
      <c r="C37" s="375"/>
      <c r="D37" s="245">
        <v>32</v>
      </c>
      <c r="E37" s="115"/>
      <c r="F37" s="113"/>
      <c r="G37" s="115"/>
      <c r="H37" s="113"/>
      <c r="I37" s="115"/>
      <c r="J37" s="113"/>
      <c r="K37" s="320"/>
      <c r="L37" s="321"/>
      <c r="U37" s="93"/>
      <c r="V37" s="93"/>
      <c r="W37" s="108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</row>
    <row r="38" spans="1:73" ht="15.75">
      <c r="A38" s="381"/>
      <c r="B38" s="374" t="s">
        <v>137</v>
      </c>
      <c r="C38" s="375"/>
      <c r="D38" s="245">
        <v>33</v>
      </c>
      <c r="E38" s="115"/>
      <c r="F38" s="113"/>
      <c r="G38" s="115"/>
      <c r="H38" s="113"/>
      <c r="I38" s="115">
        <v>1</v>
      </c>
      <c r="J38" s="113">
        <v>1</v>
      </c>
      <c r="K38" s="320"/>
      <c r="L38" s="321"/>
      <c r="U38" s="93"/>
      <c r="V38" s="93"/>
      <c r="W38" s="108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</row>
    <row r="39" spans="1:73" ht="15.75">
      <c r="A39" s="381"/>
      <c r="B39" s="374" t="s">
        <v>138</v>
      </c>
      <c r="C39" s="375"/>
      <c r="D39" s="245">
        <v>34</v>
      </c>
      <c r="E39" s="115"/>
      <c r="F39" s="113"/>
      <c r="G39" s="115"/>
      <c r="H39" s="113"/>
      <c r="I39" s="115"/>
      <c r="J39" s="113"/>
      <c r="K39" s="320"/>
      <c r="L39" s="321"/>
      <c r="U39" s="93"/>
      <c r="V39" s="93"/>
      <c r="W39" s="108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</row>
    <row r="40" spans="1:73" ht="15.75">
      <c r="A40" s="381"/>
      <c r="B40" s="374" t="s">
        <v>139</v>
      </c>
      <c r="C40" s="375"/>
      <c r="D40" s="245">
        <v>35</v>
      </c>
      <c r="E40" s="115"/>
      <c r="F40" s="113"/>
      <c r="G40" s="115"/>
      <c r="H40" s="113"/>
      <c r="I40" s="115"/>
      <c r="J40" s="113"/>
      <c r="K40" s="320"/>
      <c r="L40" s="321"/>
      <c r="U40" s="93"/>
      <c r="V40" s="93"/>
      <c r="W40" s="108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</row>
    <row r="41" spans="1:73" ht="15.75">
      <c r="A41" s="381"/>
      <c r="B41" s="374" t="s">
        <v>135</v>
      </c>
      <c r="C41" s="375"/>
      <c r="D41" s="245">
        <v>36</v>
      </c>
      <c r="E41" s="115"/>
      <c r="F41" s="113"/>
      <c r="G41" s="115"/>
      <c r="H41" s="113"/>
      <c r="I41" s="115"/>
      <c r="J41" s="113"/>
      <c r="K41" s="320"/>
      <c r="L41" s="321"/>
      <c r="U41" s="93"/>
      <c r="V41" s="93"/>
      <c r="W41" s="108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</row>
    <row r="42" spans="1:73" ht="32.25" customHeight="1" thickBot="1">
      <c r="A42" s="387"/>
      <c r="B42" s="372" t="s">
        <v>134</v>
      </c>
      <c r="C42" s="373"/>
      <c r="D42" s="261">
        <v>37</v>
      </c>
      <c r="E42" s="118"/>
      <c r="F42" s="221"/>
      <c r="G42" s="118"/>
      <c r="H42" s="221"/>
      <c r="I42" s="118"/>
      <c r="J42" s="221"/>
      <c r="K42" s="320"/>
      <c r="L42" s="321"/>
      <c r="U42" s="93"/>
      <c r="V42" s="93"/>
      <c r="W42" s="108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</row>
    <row r="43" spans="10:73" ht="19.5" customHeight="1">
      <c r="J43" s="266"/>
      <c r="K43" s="116"/>
      <c r="L43" s="104"/>
      <c r="M43" s="93"/>
      <c r="N43" s="93"/>
      <c r="O43" s="93"/>
      <c r="P43" s="93"/>
      <c r="Q43" s="93"/>
      <c r="R43" s="93"/>
      <c r="S43" s="96"/>
      <c r="U43" s="93"/>
      <c r="V43" s="93"/>
      <c r="W43" s="108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</row>
    <row r="44" spans="5:73" ht="19.5" customHeight="1">
      <c r="E44" s="116"/>
      <c r="F44" s="116"/>
      <c r="G44" s="116"/>
      <c r="H44" s="116"/>
      <c r="I44" s="116"/>
      <c r="K44" s="114"/>
      <c r="L44" s="104"/>
      <c r="M44" s="93"/>
      <c r="N44" s="93"/>
      <c r="O44" s="94"/>
      <c r="P44" s="108"/>
      <c r="Q44" s="93"/>
      <c r="R44" s="93"/>
      <c r="S44" s="96"/>
      <c r="U44" s="93"/>
      <c r="V44" s="93"/>
      <c r="W44" s="108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</row>
  </sheetData>
  <sheetProtection sheet="1" objects="1" scenarios="1"/>
  <mergeCells count="33">
    <mergeCell ref="A18:C18"/>
    <mergeCell ref="B34:C34"/>
    <mergeCell ref="B19:C19"/>
    <mergeCell ref="A3:C4"/>
    <mergeCell ref="A19:A29"/>
    <mergeCell ref="B20:B24"/>
    <mergeCell ref="B25:C25"/>
    <mergeCell ref="B26:B29"/>
    <mergeCell ref="A6:C6"/>
    <mergeCell ref="B35:C35"/>
    <mergeCell ref="A31:A42"/>
    <mergeCell ref="B36:C36"/>
    <mergeCell ref="B31:C31"/>
    <mergeCell ref="A2:J2"/>
    <mergeCell ref="B8:B12"/>
    <mergeCell ref="B13:C13"/>
    <mergeCell ref="A7:A17"/>
    <mergeCell ref="B7:C7"/>
    <mergeCell ref="B14:B17"/>
    <mergeCell ref="I3:J3"/>
    <mergeCell ref="G3:H3"/>
    <mergeCell ref="A5:C5"/>
    <mergeCell ref="D3:D4"/>
    <mergeCell ref="E3:F3"/>
    <mergeCell ref="B42:C42"/>
    <mergeCell ref="B38:C38"/>
    <mergeCell ref="B39:C39"/>
    <mergeCell ref="B40:C40"/>
    <mergeCell ref="B41:C41"/>
    <mergeCell ref="A30:C30"/>
    <mergeCell ref="B32:C32"/>
    <mergeCell ref="B37:C37"/>
    <mergeCell ref="B33:C33"/>
  </mergeCells>
  <dataValidations count="2">
    <dataValidation type="whole" operator="notBetween" allowBlank="1" showInputMessage="1" showErrorMessage="1" errorTitle="Робота органів слідства" sqref="K6:K43 E6:J42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G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W881"/>
  <sheetViews>
    <sheetView showZeros="0" view="pageBreakPreview" zoomScale="55" zoomScaleNormal="75" zoomScaleSheetLayoutView="55" workbookViewId="0" topLeftCell="A13">
      <selection activeCell="A12" sqref="A12:T12"/>
    </sheetView>
  </sheetViews>
  <sheetFormatPr defaultColWidth="9.00390625" defaultRowHeight="12.75"/>
  <cols>
    <col min="1" max="1" width="3.125" style="0" customWidth="1"/>
    <col min="2" max="2" width="21.25390625" style="0" bestFit="1" customWidth="1"/>
    <col min="3" max="11" width="9.625" style="0" customWidth="1"/>
    <col min="12" max="12" width="9.625" style="1" customWidth="1"/>
    <col min="13" max="20" width="9.625" style="0" customWidth="1"/>
  </cols>
  <sheetData>
    <row r="1" spans="1:20" ht="102" customHeight="1">
      <c r="A1" s="702" t="s">
        <v>193</v>
      </c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4"/>
    </row>
    <row r="2" spans="1:20" ht="64.5" customHeight="1">
      <c r="A2" s="708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10"/>
    </row>
    <row r="3" spans="1:20" ht="64.5" customHeight="1">
      <c r="A3" s="708" t="s">
        <v>736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10"/>
    </row>
    <row r="4" spans="1:20" ht="64.5" customHeight="1">
      <c r="A4" s="708"/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10"/>
    </row>
    <row r="5" spans="1:20" ht="64.5" customHeight="1">
      <c r="A5" s="708"/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10"/>
    </row>
    <row r="6" spans="1:20" ht="64.5" customHeight="1">
      <c r="A6" s="705" t="s">
        <v>804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7"/>
    </row>
    <row r="7" spans="1:20" ht="64.5" customHeight="1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09"/>
      <c r="S7" s="709"/>
      <c r="T7" s="710"/>
    </row>
    <row r="8" spans="1:20" ht="64.5" customHeight="1">
      <c r="A8" s="708"/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  <c r="S8" s="709"/>
      <c r="T8" s="710"/>
    </row>
    <row r="9" spans="1:20" ht="64.5" customHeight="1">
      <c r="A9" s="708" t="s">
        <v>687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  <c r="M9" s="709"/>
      <c r="N9" s="709"/>
      <c r="O9" s="709"/>
      <c r="P9" s="709"/>
      <c r="Q9" s="709"/>
      <c r="R9" s="709"/>
      <c r="S9" s="709"/>
      <c r="T9" s="710"/>
    </row>
    <row r="10" spans="1:20" ht="64.5" customHeight="1">
      <c r="A10" s="708"/>
      <c r="B10" s="709"/>
      <c r="C10" s="709"/>
      <c r="D10" s="709"/>
      <c r="E10" s="709"/>
      <c r="F10" s="709"/>
      <c r="G10" s="709"/>
      <c r="H10" s="709"/>
      <c r="I10" s="709"/>
      <c r="J10" s="709"/>
      <c r="K10" s="709"/>
      <c r="L10" s="709"/>
      <c r="M10" s="709"/>
      <c r="N10" s="709"/>
      <c r="O10" s="709"/>
      <c r="P10" s="709"/>
      <c r="Q10" s="709"/>
      <c r="R10" s="709"/>
      <c r="S10" s="709"/>
      <c r="T10" s="710"/>
    </row>
    <row r="11" spans="1:20" ht="64.5" customHeight="1">
      <c r="A11" s="708" t="str">
        <f>'Таблиця 1'!T22</f>
        <v>Прокуратура Тернопільської області</v>
      </c>
      <c r="B11" s="709"/>
      <c r="C11" s="709"/>
      <c r="D11" s="709"/>
      <c r="E11" s="709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10"/>
    </row>
    <row r="12" spans="1:20" ht="64.5" customHeight="1">
      <c r="A12" s="708" t="s">
        <v>735</v>
      </c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10"/>
    </row>
    <row r="13" spans="1:20" ht="64.5" customHeight="1">
      <c r="A13" s="708"/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10"/>
    </row>
    <row r="14" spans="1:20" ht="64.5" customHeight="1" thickBot="1">
      <c r="A14" s="724">
        <f>D19</f>
        <v>2013</v>
      </c>
      <c r="B14" s="725"/>
      <c r="C14" s="725"/>
      <c r="D14" s="725"/>
      <c r="E14" s="725"/>
      <c r="F14" s="725"/>
      <c r="G14" s="725"/>
      <c r="H14" s="725"/>
      <c r="I14" s="725"/>
      <c r="J14" s="725"/>
      <c r="K14" s="725"/>
      <c r="L14" s="725"/>
      <c r="M14" s="725"/>
      <c r="N14" s="725"/>
      <c r="O14" s="725"/>
      <c r="P14" s="725"/>
      <c r="Q14" s="725"/>
      <c r="R14" s="725"/>
      <c r="S14" s="725"/>
      <c r="T14" s="726"/>
    </row>
    <row r="15" spans="1:20" ht="20.25" customHeight="1">
      <c r="A15" s="80" t="s">
        <v>811</v>
      </c>
      <c r="B15" s="80"/>
      <c r="C15" s="80"/>
      <c r="D15" s="80"/>
      <c r="E15" s="80"/>
      <c r="F15" s="80"/>
      <c r="G15" s="80"/>
      <c r="H15" s="80"/>
      <c r="I15" s="80"/>
      <c r="J15" s="80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8.25" customHeight="1" thickBot="1">
      <c r="A16" s="67"/>
      <c r="B16" s="6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67"/>
      <c r="R16" s="67"/>
      <c r="S16" s="67"/>
      <c r="T16" s="67"/>
    </row>
    <row r="17" spans="1:23" ht="37.5" customHeight="1" thickBot="1">
      <c r="A17" s="666" t="s">
        <v>202</v>
      </c>
      <c r="B17" s="669" t="s">
        <v>203</v>
      </c>
      <c r="C17" s="670" t="s">
        <v>805</v>
      </c>
      <c r="D17" s="670"/>
      <c r="E17" s="670"/>
      <c r="F17" s="670" t="s">
        <v>806</v>
      </c>
      <c r="G17" s="670"/>
      <c r="H17" s="670"/>
      <c r="I17" s="699" t="s">
        <v>169</v>
      </c>
      <c r="J17" s="699"/>
      <c r="K17" s="670" t="s">
        <v>807</v>
      </c>
      <c r="L17" s="670"/>
      <c r="M17" s="670"/>
      <c r="N17" s="699" t="s">
        <v>169</v>
      </c>
      <c r="O17" s="699"/>
      <c r="P17" s="670" t="s">
        <v>808</v>
      </c>
      <c r="Q17" s="670"/>
      <c r="R17" s="670"/>
      <c r="S17" s="699" t="s">
        <v>169</v>
      </c>
      <c r="T17" s="699"/>
      <c r="U17" s="1"/>
      <c r="V17" s="1"/>
      <c r="W17" s="1"/>
    </row>
    <row r="18" spans="1:23" ht="37.5" customHeight="1" thickBot="1">
      <c r="A18" s="667"/>
      <c r="B18" s="669"/>
      <c r="C18" s="670"/>
      <c r="D18" s="670"/>
      <c r="E18" s="670"/>
      <c r="F18" s="670"/>
      <c r="G18" s="670"/>
      <c r="H18" s="670"/>
      <c r="I18" s="699"/>
      <c r="J18" s="699"/>
      <c r="K18" s="670"/>
      <c r="L18" s="670"/>
      <c r="M18" s="670"/>
      <c r="N18" s="699"/>
      <c r="O18" s="699"/>
      <c r="P18" s="670"/>
      <c r="Q18" s="670"/>
      <c r="R18" s="670"/>
      <c r="S18" s="699"/>
      <c r="T18" s="699"/>
      <c r="U18" s="1"/>
      <c r="V18" s="1"/>
      <c r="W18" s="1"/>
    </row>
    <row r="19" spans="1:23" ht="21.75" customHeight="1" thickBot="1">
      <c r="A19" s="668"/>
      <c r="B19" s="669"/>
      <c r="C19" s="81">
        <v>2012</v>
      </c>
      <c r="D19" s="211">
        <v>2013</v>
      </c>
      <c r="E19" s="212" t="s">
        <v>204</v>
      </c>
      <c r="F19" s="81">
        <f>C19</f>
        <v>2012</v>
      </c>
      <c r="G19" s="211">
        <f>D19</f>
        <v>2013</v>
      </c>
      <c r="H19" s="212" t="s">
        <v>204</v>
      </c>
      <c r="I19" s="81">
        <f>F19</f>
        <v>2012</v>
      </c>
      <c r="J19" s="82">
        <f>G19</f>
        <v>2013</v>
      </c>
      <c r="K19" s="81">
        <f>F19</f>
        <v>2012</v>
      </c>
      <c r="L19" s="211">
        <f>G19</f>
        <v>2013</v>
      </c>
      <c r="M19" s="212" t="s">
        <v>204</v>
      </c>
      <c r="N19" s="81">
        <f>K19</f>
        <v>2012</v>
      </c>
      <c r="O19" s="82">
        <f>L19</f>
        <v>2013</v>
      </c>
      <c r="P19" s="81">
        <f>C19</f>
        <v>2012</v>
      </c>
      <c r="Q19" s="211">
        <f>D19</f>
        <v>2013</v>
      </c>
      <c r="R19" s="212" t="s">
        <v>204</v>
      </c>
      <c r="S19" s="81">
        <f>P19</f>
        <v>2012</v>
      </c>
      <c r="T19" s="82">
        <f>Q19</f>
        <v>2013</v>
      </c>
      <c r="U19" s="1"/>
      <c r="V19" s="1"/>
      <c r="W19" s="1"/>
    </row>
    <row r="20" spans="1:23" ht="23.25" customHeight="1">
      <c r="A20" s="345">
        <v>1</v>
      </c>
      <c r="B20" s="347" t="s">
        <v>21</v>
      </c>
      <c r="C20" s="180">
        <v>0</v>
      </c>
      <c r="D20" s="205">
        <v>12</v>
      </c>
      <c r="E20" s="203">
        <f>IF(C20=0,0,IF(D20=0,"-100,0",IF(D20*100/C20&lt;200,ROUND(D20*100/C20-100,1),ROUND(D20/C20,1)&amp;" р")))</f>
        <v>0</v>
      </c>
      <c r="F20" s="180"/>
      <c r="G20" s="205">
        <v>9</v>
      </c>
      <c r="H20" s="203">
        <f>IF(F20=0,0,IF(G20=0,"-100,0",IF(G20*100/F20&lt;200,ROUND(G20*100/F20-100,1),ROUND(G20/F20,1)&amp;" р")))</f>
        <v>0</v>
      </c>
      <c r="I20" s="70">
        <f aca="true" t="shared" si="0" ref="I20:J22">IF(C20=0,0,F20*100/C20)</f>
        <v>0</v>
      </c>
      <c r="J20" s="71">
        <f t="shared" si="0"/>
        <v>75</v>
      </c>
      <c r="K20" s="180"/>
      <c r="L20" s="205"/>
      <c r="M20" s="203">
        <f>IF(K20=0,0,IF(L20=0,"-100,0",IF(L20*100/K20&lt;200,ROUND(L20*100/K20-100,1),ROUND(L20/K20,1)&amp;" р")))</f>
        <v>0</v>
      </c>
      <c r="N20" s="70">
        <f aca="true" t="shared" si="1" ref="N20:O22">IF(F20=0,0,K20*100/F20)</f>
        <v>0</v>
      </c>
      <c r="O20" s="71">
        <f t="shared" si="1"/>
        <v>0</v>
      </c>
      <c r="P20" s="180"/>
      <c r="Q20" s="205">
        <v>1</v>
      </c>
      <c r="R20" s="203">
        <f>IF(P20=0,0,IF(Q20=0,"-100,0",IF(Q20*100/P20&lt;200,ROUND(Q20*100/P20-100,1),ROUND(Q20/P20,1)&amp;" р")))</f>
        <v>0</v>
      </c>
      <c r="S20" s="70">
        <f aca="true" t="shared" si="2" ref="S20:T22">IF(F20=0,0,P20*100/F20)</f>
        <v>0</v>
      </c>
      <c r="T20" s="71">
        <f t="shared" si="2"/>
        <v>11.11111111111111</v>
      </c>
      <c r="U20" s="1"/>
      <c r="V20" s="1"/>
      <c r="W20" s="1"/>
    </row>
    <row r="21" spans="1:23" ht="23.25" customHeight="1">
      <c r="A21" s="215">
        <v>2</v>
      </c>
      <c r="B21" s="348" t="s">
        <v>22</v>
      </c>
      <c r="C21" s="181">
        <v>0</v>
      </c>
      <c r="D21" s="206">
        <v>7</v>
      </c>
      <c r="E21" s="204">
        <f>IF(C21=0,0,IF(D21=0,"-100,0",IF(D21*100/C21&lt;200,ROUND(D21*100/C21-100,1),ROUND(D21/C21,1)&amp;" р")))</f>
        <v>0</v>
      </c>
      <c r="F21" s="181"/>
      <c r="G21" s="206">
        <v>2</v>
      </c>
      <c r="H21" s="204">
        <f aca="true" t="shared" si="3" ref="H21:H40">IF(F21=0,0,IF(G21=0,"-100,0",IF(G21*100/F21&lt;200,ROUND(G21*100/F21-100,1),ROUND(G21/F21,1)&amp;" р")))</f>
        <v>0</v>
      </c>
      <c r="I21" s="72">
        <f t="shared" si="0"/>
        <v>0</v>
      </c>
      <c r="J21" s="73">
        <f t="shared" si="0"/>
        <v>28.571428571428573</v>
      </c>
      <c r="K21" s="181"/>
      <c r="L21" s="206"/>
      <c r="M21" s="204">
        <f aca="true" t="shared" si="4" ref="M21:M40">IF(K21=0,0,IF(L21=0,"-100,0",IF(L21*100/K21&lt;200,ROUND(L21*100/K21-100,1),ROUND(L21/K21,1)&amp;" р")))</f>
        <v>0</v>
      </c>
      <c r="N21" s="72">
        <f t="shared" si="1"/>
        <v>0</v>
      </c>
      <c r="O21" s="73">
        <f t="shared" si="1"/>
        <v>0</v>
      </c>
      <c r="P21" s="181"/>
      <c r="Q21" s="206">
        <v>1</v>
      </c>
      <c r="R21" s="204">
        <f aca="true" t="shared" si="5" ref="R21:R40">IF(P21=0,0,IF(Q21=0,"-100,0",IF(Q21*100/P21&lt;200,ROUND(Q21*100/P21-100,1),ROUND(Q21/P21,1)&amp;" р")))</f>
        <v>0</v>
      </c>
      <c r="S21" s="72">
        <f t="shared" si="2"/>
        <v>0</v>
      </c>
      <c r="T21" s="73">
        <f t="shared" si="2"/>
        <v>50</v>
      </c>
      <c r="U21" s="1"/>
      <c r="V21" s="1"/>
      <c r="W21" s="1"/>
    </row>
    <row r="22" spans="1:23" ht="23.25" customHeight="1">
      <c r="A22" s="215">
        <v>3</v>
      </c>
      <c r="B22" s="348" t="s">
        <v>23</v>
      </c>
      <c r="C22" s="181">
        <v>0</v>
      </c>
      <c r="D22" s="206">
        <v>4</v>
      </c>
      <c r="E22" s="204">
        <f>IF(C22=0,0,IF(D22=0,"-100,0",IF(D22*100/C22&lt;200,ROUND(D22*100/C22-100,1),ROUND(D22/C22,1)&amp;" р")))</f>
        <v>0</v>
      </c>
      <c r="F22" s="181"/>
      <c r="G22" s="206">
        <v>4</v>
      </c>
      <c r="H22" s="204">
        <f t="shared" si="3"/>
        <v>0</v>
      </c>
      <c r="I22" s="72">
        <f t="shared" si="0"/>
        <v>0</v>
      </c>
      <c r="J22" s="73">
        <f t="shared" si="0"/>
        <v>100</v>
      </c>
      <c r="K22" s="181"/>
      <c r="L22" s="206"/>
      <c r="M22" s="204">
        <f t="shared" si="4"/>
        <v>0</v>
      </c>
      <c r="N22" s="72">
        <f t="shared" si="1"/>
        <v>0</v>
      </c>
      <c r="O22" s="73">
        <f t="shared" si="1"/>
        <v>0</v>
      </c>
      <c r="P22" s="181"/>
      <c r="Q22" s="206"/>
      <c r="R22" s="204">
        <f t="shared" si="5"/>
        <v>0</v>
      </c>
      <c r="S22" s="72">
        <f t="shared" si="2"/>
        <v>0</v>
      </c>
      <c r="T22" s="73">
        <f t="shared" si="2"/>
        <v>0</v>
      </c>
      <c r="U22" s="1"/>
      <c r="V22" s="1"/>
      <c r="W22" s="1"/>
    </row>
    <row r="23" spans="1:23" ht="23.25" customHeight="1">
      <c r="A23" s="215">
        <v>4</v>
      </c>
      <c r="B23" s="348" t="s">
        <v>24</v>
      </c>
      <c r="C23" s="181">
        <v>0</v>
      </c>
      <c r="D23" s="206">
        <v>17</v>
      </c>
      <c r="E23" s="204">
        <f aca="true" t="shared" si="6" ref="E23:E40">IF(C23=0,0,IF(D23=0,"-100,0",IF(D23*100/C23&lt;200,ROUND(D23*100/C23-100,1),ROUND(D23/C23,1)&amp;" р")))</f>
        <v>0</v>
      </c>
      <c r="F23" s="181"/>
      <c r="G23" s="206">
        <v>7</v>
      </c>
      <c r="H23" s="204">
        <f t="shared" si="3"/>
        <v>0</v>
      </c>
      <c r="I23" s="72">
        <f aca="true" t="shared" si="7" ref="I23:I40">IF(C23=0,0,F23*100/C23)</f>
        <v>0</v>
      </c>
      <c r="J23" s="73">
        <f aca="true" t="shared" si="8" ref="J23:J40">IF(D23=0,0,G23*100/D23)</f>
        <v>41.1764705882353</v>
      </c>
      <c r="K23" s="181"/>
      <c r="L23" s="206"/>
      <c r="M23" s="204">
        <f t="shared" si="4"/>
        <v>0</v>
      </c>
      <c r="N23" s="72">
        <f aca="true" t="shared" si="9" ref="N23:N40">IF(F23=0,0,K23*100/F23)</f>
        <v>0</v>
      </c>
      <c r="O23" s="73">
        <f aca="true" t="shared" si="10" ref="O23:O40">IF(G23=0,0,L23*100/G23)</f>
        <v>0</v>
      </c>
      <c r="P23" s="181"/>
      <c r="Q23" s="206"/>
      <c r="R23" s="204">
        <f t="shared" si="5"/>
        <v>0</v>
      </c>
      <c r="S23" s="72">
        <f aca="true" t="shared" si="11" ref="S23:S40">IF(F23=0,0,P23*100/F23)</f>
        <v>0</v>
      </c>
      <c r="T23" s="73">
        <f aca="true" t="shared" si="12" ref="T23:T40">IF(G23=0,0,Q23*100/G23)</f>
        <v>0</v>
      </c>
      <c r="U23" s="1"/>
      <c r="V23" s="1"/>
      <c r="W23" s="1"/>
    </row>
    <row r="24" spans="1:23" ht="23.25" customHeight="1">
      <c r="A24" s="215">
        <v>5</v>
      </c>
      <c r="B24" s="348" t="s">
        <v>25</v>
      </c>
      <c r="C24" s="181">
        <v>0</v>
      </c>
      <c r="D24" s="206">
        <v>3</v>
      </c>
      <c r="E24" s="204">
        <f t="shared" si="6"/>
        <v>0</v>
      </c>
      <c r="F24" s="181"/>
      <c r="G24" s="206"/>
      <c r="H24" s="204">
        <f t="shared" si="3"/>
        <v>0</v>
      </c>
      <c r="I24" s="72">
        <f t="shared" si="7"/>
        <v>0</v>
      </c>
      <c r="J24" s="73">
        <f t="shared" si="8"/>
        <v>0</v>
      </c>
      <c r="K24" s="181"/>
      <c r="L24" s="206"/>
      <c r="M24" s="204">
        <f t="shared" si="4"/>
        <v>0</v>
      </c>
      <c r="N24" s="72">
        <f t="shared" si="9"/>
        <v>0</v>
      </c>
      <c r="O24" s="73">
        <f t="shared" si="10"/>
        <v>0</v>
      </c>
      <c r="P24" s="181"/>
      <c r="Q24" s="206"/>
      <c r="R24" s="204">
        <f t="shared" si="5"/>
        <v>0</v>
      </c>
      <c r="S24" s="72">
        <f t="shared" si="11"/>
        <v>0</v>
      </c>
      <c r="T24" s="73">
        <f t="shared" si="12"/>
        <v>0</v>
      </c>
      <c r="U24" s="1"/>
      <c r="V24" s="1"/>
      <c r="W24" s="1"/>
    </row>
    <row r="25" spans="1:23" ht="23.25" customHeight="1">
      <c r="A25" s="215">
        <v>6</v>
      </c>
      <c r="B25" s="348" t="s">
        <v>26</v>
      </c>
      <c r="C25" s="181">
        <v>0</v>
      </c>
      <c r="D25" s="206">
        <v>10</v>
      </c>
      <c r="E25" s="204">
        <f t="shared" si="6"/>
        <v>0</v>
      </c>
      <c r="F25" s="181"/>
      <c r="G25" s="206">
        <v>6</v>
      </c>
      <c r="H25" s="204">
        <f t="shared" si="3"/>
        <v>0</v>
      </c>
      <c r="I25" s="72">
        <f t="shared" si="7"/>
        <v>0</v>
      </c>
      <c r="J25" s="73">
        <f t="shared" si="8"/>
        <v>60</v>
      </c>
      <c r="K25" s="181"/>
      <c r="L25" s="206"/>
      <c r="M25" s="204">
        <f t="shared" si="4"/>
        <v>0</v>
      </c>
      <c r="N25" s="72">
        <f t="shared" si="9"/>
        <v>0</v>
      </c>
      <c r="O25" s="73">
        <f t="shared" si="10"/>
        <v>0</v>
      </c>
      <c r="P25" s="181"/>
      <c r="Q25" s="206"/>
      <c r="R25" s="204">
        <f t="shared" si="5"/>
        <v>0</v>
      </c>
      <c r="S25" s="72">
        <f t="shared" si="11"/>
        <v>0</v>
      </c>
      <c r="T25" s="73">
        <f t="shared" si="12"/>
        <v>0</v>
      </c>
      <c r="U25" s="1"/>
      <c r="V25" s="1"/>
      <c r="W25" s="1"/>
    </row>
    <row r="26" spans="1:23" ht="23.25" customHeight="1">
      <c r="A26" s="215">
        <v>7</v>
      </c>
      <c r="B26" s="348" t="s">
        <v>27</v>
      </c>
      <c r="C26" s="181">
        <v>0</v>
      </c>
      <c r="D26" s="206">
        <v>0</v>
      </c>
      <c r="E26" s="204">
        <f t="shared" si="6"/>
        <v>0</v>
      </c>
      <c r="F26" s="181"/>
      <c r="G26" s="206"/>
      <c r="H26" s="204">
        <f t="shared" si="3"/>
        <v>0</v>
      </c>
      <c r="I26" s="72">
        <f t="shared" si="7"/>
        <v>0</v>
      </c>
      <c r="J26" s="73">
        <f t="shared" si="8"/>
        <v>0</v>
      </c>
      <c r="K26" s="181"/>
      <c r="L26" s="206"/>
      <c r="M26" s="204">
        <f t="shared" si="4"/>
        <v>0</v>
      </c>
      <c r="N26" s="72">
        <f t="shared" si="9"/>
        <v>0</v>
      </c>
      <c r="O26" s="73">
        <f t="shared" si="10"/>
        <v>0</v>
      </c>
      <c r="P26" s="181"/>
      <c r="Q26" s="206"/>
      <c r="R26" s="204">
        <f t="shared" si="5"/>
        <v>0</v>
      </c>
      <c r="S26" s="72">
        <f t="shared" si="11"/>
        <v>0</v>
      </c>
      <c r="T26" s="73">
        <f t="shared" si="12"/>
        <v>0</v>
      </c>
      <c r="U26" s="1"/>
      <c r="V26" s="1"/>
      <c r="W26" s="1"/>
    </row>
    <row r="27" spans="1:23" ht="23.25" customHeight="1">
      <c r="A27" s="215">
        <v>8</v>
      </c>
      <c r="B27" s="348" t="s">
        <v>28</v>
      </c>
      <c r="C27" s="181">
        <v>0</v>
      </c>
      <c r="D27" s="206">
        <v>4</v>
      </c>
      <c r="E27" s="204">
        <f t="shared" si="6"/>
        <v>0</v>
      </c>
      <c r="F27" s="181"/>
      <c r="G27" s="206"/>
      <c r="H27" s="204">
        <f t="shared" si="3"/>
        <v>0</v>
      </c>
      <c r="I27" s="72">
        <f t="shared" si="7"/>
        <v>0</v>
      </c>
      <c r="J27" s="73">
        <f t="shared" si="8"/>
        <v>0</v>
      </c>
      <c r="K27" s="181"/>
      <c r="L27" s="206"/>
      <c r="M27" s="204">
        <f t="shared" si="4"/>
        <v>0</v>
      </c>
      <c r="N27" s="72">
        <f t="shared" si="9"/>
        <v>0</v>
      </c>
      <c r="O27" s="73">
        <f t="shared" si="10"/>
        <v>0</v>
      </c>
      <c r="P27" s="181"/>
      <c r="Q27" s="206"/>
      <c r="R27" s="204">
        <f t="shared" si="5"/>
        <v>0</v>
      </c>
      <c r="S27" s="72">
        <f t="shared" si="11"/>
        <v>0</v>
      </c>
      <c r="T27" s="73">
        <f t="shared" si="12"/>
        <v>0</v>
      </c>
      <c r="U27" s="1"/>
      <c r="V27" s="1"/>
      <c r="W27" s="1"/>
    </row>
    <row r="28" spans="1:23" ht="23.25" customHeight="1">
      <c r="A28" s="215">
        <v>9</v>
      </c>
      <c r="B28" s="348" t="s">
        <v>29</v>
      </c>
      <c r="C28" s="181">
        <v>0</v>
      </c>
      <c r="D28" s="206">
        <v>12</v>
      </c>
      <c r="E28" s="204">
        <f t="shared" si="6"/>
        <v>0</v>
      </c>
      <c r="F28" s="181"/>
      <c r="G28" s="206">
        <v>5</v>
      </c>
      <c r="H28" s="204">
        <f t="shared" si="3"/>
        <v>0</v>
      </c>
      <c r="I28" s="72">
        <f t="shared" si="7"/>
        <v>0</v>
      </c>
      <c r="J28" s="73">
        <f t="shared" si="8"/>
        <v>41.666666666666664</v>
      </c>
      <c r="K28" s="181"/>
      <c r="L28" s="206"/>
      <c r="M28" s="204">
        <f t="shared" si="4"/>
        <v>0</v>
      </c>
      <c r="N28" s="72">
        <f t="shared" si="9"/>
        <v>0</v>
      </c>
      <c r="O28" s="73">
        <f t="shared" si="10"/>
        <v>0</v>
      </c>
      <c r="P28" s="181"/>
      <c r="Q28" s="206"/>
      <c r="R28" s="204">
        <f t="shared" si="5"/>
        <v>0</v>
      </c>
      <c r="S28" s="72">
        <f t="shared" si="11"/>
        <v>0</v>
      </c>
      <c r="T28" s="73">
        <f t="shared" si="12"/>
        <v>0</v>
      </c>
      <c r="U28" s="1"/>
      <c r="V28" s="1"/>
      <c r="W28" s="1"/>
    </row>
    <row r="29" spans="1:23" ht="23.25" customHeight="1">
      <c r="A29" s="215">
        <v>10</v>
      </c>
      <c r="B29" s="348" t="s">
        <v>30</v>
      </c>
      <c r="C29" s="181">
        <v>0</v>
      </c>
      <c r="D29" s="206">
        <v>0</v>
      </c>
      <c r="E29" s="204">
        <f t="shared" si="6"/>
        <v>0</v>
      </c>
      <c r="F29" s="181"/>
      <c r="G29" s="206"/>
      <c r="H29" s="204">
        <f t="shared" si="3"/>
        <v>0</v>
      </c>
      <c r="I29" s="72">
        <f t="shared" si="7"/>
        <v>0</v>
      </c>
      <c r="J29" s="73">
        <f t="shared" si="8"/>
        <v>0</v>
      </c>
      <c r="K29" s="181"/>
      <c r="L29" s="206"/>
      <c r="M29" s="204">
        <f t="shared" si="4"/>
        <v>0</v>
      </c>
      <c r="N29" s="72">
        <f t="shared" si="9"/>
        <v>0</v>
      </c>
      <c r="O29" s="73">
        <f t="shared" si="10"/>
        <v>0</v>
      </c>
      <c r="P29" s="181"/>
      <c r="Q29" s="206"/>
      <c r="R29" s="204">
        <f t="shared" si="5"/>
        <v>0</v>
      </c>
      <c r="S29" s="72">
        <f t="shared" si="11"/>
        <v>0</v>
      </c>
      <c r="T29" s="73">
        <f t="shared" si="12"/>
        <v>0</v>
      </c>
      <c r="U29" s="1"/>
      <c r="V29" s="1"/>
      <c r="W29" s="1"/>
    </row>
    <row r="30" spans="1:23" ht="23.25" customHeight="1">
      <c r="A30" s="215">
        <v>11</v>
      </c>
      <c r="B30" s="348" t="s">
        <v>31</v>
      </c>
      <c r="C30" s="181">
        <v>0</v>
      </c>
      <c r="D30" s="206">
        <v>2</v>
      </c>
      <c r="E30" s="204">
        <f t="shared" si="6"/>
        <v>0</v>
      </c>
      <c r="F30" s="181"/>
      <c r="G30" s="206"/>
      <c r="H30" s="204">
        <f t="shared" si="3"/>
        <v>0</v>
      </c>
      <c r="I30" s="72">
        <f t="shared" si="7"/>
        <v>0</v>
      </c>
      <c r="J30" s="73">
        <f t="shared" si="8"/>
        <v>0</v>
      </c>
      <c r="K30" s="181"/>
      <c r="L30" s="206"/>
      <c r="M30" s="204">
        <f t="shared" si="4"/>
        <v>0</v>
      </c>
      <c r="N30" s="72">
        <f t="shared" si="9"/>
        <v>0</v>
      </c>
      <c r="O30" s="73">
        <f t="shared" si="10"/>
        <v>0</v>
      </c>
      <c r="P30" s="181"/>
      <c r="Q30" s="206"/>
      <c r="R30" s="204">
        <f t="shared" si="5"/>
        <v>0</v>
      </c>
      <c r="S30" s="72">
        <f t="shared" si="11"/>
        <v>0</v>
      </c>
      <c r="T30" s="73">
        <f t="shared" si="12"/>
        <v>0</v>
      </c>
      <c r="U30" s="1"/>
      <c r="V30" s="1"/>
      <c r="W30" s="1"/>
    </row>
    <row r="31" spans="1:23" ht="23.25" customHeight="1">
      <c r="A31" s="215">
        <v>12</v>
      </c>
      <c r="B31" s="348" t="s">
        <v>32</v>
      </c>
      <c r="C31" s="181">
        <v>0</v>
      </c>
      <c r="D31" s="206">
        <v>1</v>
      </c>
      <c r="E31" s="204">
        <f t="shared" si="6"/>
        <v>0</v>
      </c>
      <c r="F31" s="181"/>
      <c r="G31" s="206"/>
      <c r="H31" s="204">
        <f t="shared" si="3"/>
        <v>0</v>
      </c>
      <c r="I31" s="72">
        <f t="shared" si="7"/>
        <v>0</v>
      </c>
      <c r="J31" s="73">
        <f t="shared" si="8"/>
        <v>0</v>
      </c>
      <c r="K31" s="181"/>
      <c r="L31" s="206"/>
      <c r="M31" s="204">
        <f t="shared" si="4"/>
        <v>0</v>
      </c>
      <c r="N31" s="72">
        <f t="shared" si="9"/>
        <v>0</v>
      </c>
      <c r="O31" s="73">
        <f t="shared" si="10"/>
        <v>0</v>
      </c>
      <c r="P31" s="181"/>
      <c r="Q31" s="206"/>
      <c r="R31" s="204">
        <f t="shared" si="5"/>
        <v>0</v>
      </c>
      <c r="S31" s="72">
        <f t="shared" si="11"/>
        <v>0</v>
      </c>
      <c r="T31" s="73">
        <f t="shared" si="12"/>
        <v>0</v>
      </c>
      <c r="U31" s="1"/>
      <c r="V31" s="1"/>
      <c r="W31" s="1"/>
    </row>
    <row r="32" spans="1:23" ht="23.25" customHeight="1">
      <c r="A32" s="215">
        <v>13</v>
      </c>
      <c r="B32" s="348" t="s">
        <v>33</v>
      </c>
      <c r="C32" s="181">
        <v>0</v>
      </c>
      <c r="D32" s="206">
        <v>1</v>
      </c>
      <c r="E32" s="204">
        <f t="shared" si="6"/>
        <v>0</v>
      </c>
      <c r="F32" s="181"/>
      <c r="G32" s="206"/>
      <c r="H32" s="204">
        <f t="shared" si="3"/>
        <v>0</v>
      </c>
      <c r="I32" s="72">
        <f t="shared" si="7"/>
        <v>0</v>
      </c>
      <c r="J32" s="73">
        <f t="shared" si="8"/>
        <v>0</v>
      </c>
      <c r="K32" s="181"/>
      <c r="L32" s="206"/>
      <c r="M32" s="204">
        <f t="shared" si="4"/>
        <v>0</v>
      </c>
      <c r="N32" s="72">
        <f t="shared" si="9"/>
        <v>0</v>
      </c>
      <c r="O32" s="73">
        <f t="shared" si="10"/>
        <v>0</v>
      </c>
      <c r="P32" s="181"/>
      <c r="Q32" s="206"/>
      <c r="R32" s="204">
        <f t="shared" si="5"/>
        <v>0</v>
      </c>
      <c r="S32" s="72">
        <f t="shared" si="11"/>
        <v>0</v>
      </c>
      <c r="T32" s="73">
        <f t="shared" si="12"/>
        <v>0</v>
      </c>
      <c r="U32" s="1"/>
      <c r="V32" s="1"/>
      <c r="W32" s="1"/>
    </row>
    <row r="33" spans="1:23" ht="23.25" customHeight="1">
      <c r="A33" s="215">
        <v>14</v>
      </c>
      <c r="B33" s="348" t="s">
        <v>34</v>
      </c>
      <c r="C33" s="181">
        <v>0</v>
      </c>
      <c r="D33" s="206">
        <v>8</v>
      </c>
      <c r="E33" s="204">
        <f t="shared" si="6"/>
        <v>0</v>
      </c>
      <c r="F33" s="181"/>
      <c r="G33" s="206">
        <v>6</v>
      </c>
      <c r="H33" s="204">
        <f t="shared" si="3"/>
        <v>0</v>
      </c>
      <c r="I33" s="72">
        <f t="shared" si="7"/>
        <v>0</v>
      </c>
      <c r="J33" s="73">
        <f t="shared" si="8"/>
        <v>75</v>
      </c>
      <c r="K33" s="181"/>
      <c r="L33" s="206"/>
      <c r="M33" s="204">
        <f t="shared" si="4"/>
        <v>0</v>
      </c>
      <c r="N33" s="72">
        <f t="shared" si="9"/>
        <v>0</v>
      </c>
      <c r="O33" s="73">
        <f t="shared" si="10"/>
        <v>0</v>
      </c>
      <c r="P33" s="181"/>
      <c r="Q33" s="206">
        <v>1</v>
      </c>
      <c r="R33" s="204">
        <f t="shared" si="5"/>
        <v>0</v>
      </c>
      <c r="S33" s="72">
        <f t="shared" si="11"/>
        <v>0</v>
      </c>
      <c r="T33" s="73">
        <f t="shared" si="12"/>
        <v>16.666666666666668</v>
      </c>
      <c r="U33" s="1"/>
      <c r="V33" s="1"/>
      <c r="W33" s="1"/>
    </row>
    <row r="34" spans="1:23" ht="23.25" customHeight="1">
      <c r="A34" s="215">
        <v>15</v>
      </c>
      <c r="B34" s="348" t="s">
        <v>35</v>
      </c>
      <c r="C34" s="181">
        <v>0</v>
      </c>
      <c r="D34" s="206">
        <v>13</v>
      </c>
      <c r="E34" s="204">
        <f t="shared" si="6"/>
        <v>0</v>
      </c>
      <c r="F34" s="181"/>
      <c r="G34" s="206">
        <v>11</v>
      </c>
      <c r="H34" s="204">
        <f t="shared" si="3"/>
        <v>0</v>
      </c>
      <c r="I34" s="72">
        <f t="shared" si="7"/>
        <v>0</v>
      </c>
      <c r="J34" s="73">
        <f t="shared" si="8"/>
        <v>84.61538461538461</v>
      </c>
      <c r="K34" s="181"/>
      <c r="L34" s="206"/>
      <c r="M34" s="204">
        <f t="shared" si="4"/>
        <v>0</v>
      </c>
      <c r="N34" s="72">
        <f t="shared" si="9"/>
        <v>0</v>
      </c>
      <c r="O34" s="73">
        <f t="shared" si="10"/>
        <v>0</v>
      </c>
      <c r="P34" s="181"/>
      <c r="Q34" s="206"/>
      <c r="R34" s="204">
        <f t="shared" si="5"/>
        <v>0</v>
      </c>
      <c r="S34" s="72">
        <f t="shared" si="11"/>
        <v>0</v>
      </c>
      <c r="T34" s="73">
        <f t="shared" si="12"/>
        <v>0</v>
      </c>
      <c r="U34" s="1"/>
      <c r="V34" s="1"/>
      <c r="W34" s="1"/>
    </row>
    <row r="35" spans="1:23" ht="23.25" customHeight="1">
      <c r="A35" s="215">
        <v>16</v>
      </c>
      <c r="B35" s="348" t="s">
        <v>36</v>
      </c>
      <c r="C35" s="181">
        <v>0</v>
      </c>
      <c r="D35" s="206">
        <v>92</v>
      </c>
      <c r="E35" s="204">
        <f t="shared" si="6"/>
        <v>0</v>
      </c>
      <c r="F35" s="181"/>
      <c r="G35" s="206">
        <v>65</v>
      </c>
      <c r="H35" s="204">
        <f t="shared" si="3"/>
        <v>0</v>
      </c>
      <c r="I35" s="72">
        <f t="shared" si="7"/>
        <v>0</v>
      </c>
      <c r="J35" s="73">
        <f t="shared" si="8"/>
        <v>70.65217391304348</v>
      </c>
      <c r="K35" s="181"/>
      <c r="L35" s="206"/>
      <c r="M35" s="204">
        <f t="shared" si="4"/>
        <v>0</v>
      </c>
      <c r="N35" s="72">
        <f t="shared" si="9"/>
        <v>0</v>
      </c>
      <c r="O35" s="73">
        <f t="shared" si="10"/>
        <v>0</v>
      </c>
      <c r="P35" s="181"/>
      <c r="Q35" s="206">
        <v>7</v>
      </c>
      <c r="R35" s="204">
        <f t="shared" si="5"/>
        <v>0</v>
      </c>
      <c r="S35" s="72">
        <f t="shared" si="11"/>
        <v>0</v>
      </c>
      <c r="T35" s="73">
        <f t="shared" si="12"/>
        <v>10.76923076923077</v>
      </c>
      <c r="U35" s="1"/>
      <c r="V35" s="1"/>
      <c r="W35" s="1"/>
    </row>
    <row r="36" spans="1:23" ht="23.25" customHeight="1">
      <c r="A36" s="215">
        <v>17</v>
      </c>
      <c r="B36" s="348" t="s">
        <v>37</v>
      </c>
      <c r="C36" s="181">
        <v>0</v>
      </c>
      <c r="D36" s="206">
        <v>25</v>
      </c>
      <c r="E36" s="204">
        <f t="shared" si="6"/>
        <v>0</v>
      </c>
      <c r="F36" s="181"/>
      <c r="G36" s="206">
        <v>19</v>
      </c>
      <c r="H36" s="204">
        <f t="shared" si="3"/>
        <v>0</v>
      </c>
      <c r="I36" s="72">
        <f t="shared" si="7"/>
        <v>0</v>
      </c>
      <c r="J36" s="73">
        <f t="shared" si="8"/>
        <v>76</v>
      </c>
      <c r="K36" s="181"/>
      <c r="L36" s="206"/>
      <c r="M36" s="204">
        <f t="shared" si="4"/>
        <v>0</v>
      </c>
      <c r="N36" s="72">
        <f t="shared" si="9"/>
        <v>0</v>
      </c>
      <c r="O36" s="73">
        <f t="shared" si="10"/>
        <v>0</v>
      </c>
      <c r="P36" s="181"/>
      <c r="Q36" s="206"/>
      <c r="R36" s="204">
        <f t="shared" si="5"/>
        <v>0</v>
      </c>
      <c r="S36" s="72">
        <f t="shared" si="11"/>
        <v>0</v>
      </c>
      <c r="T36" s="73">
        <f t="shared" si="12"/>
        <v>0</v>
      </c>
      <c r="U36" s="1"/>
      <c r="V36" s="1"/>
      <c r="W36" s="1"/>
    </row>
    <row r="37" spans="1:23" ht="23.25" customHeight="1">
      <c r="A37" s="215">
        <v>18</v>
      </c>
      <c r="B37" s="348" t="s">
        <v>38</v>
      </c>
      <c r="C37" s="181">
        <v>0</v>
      </c>
      <c r="D37" s="206">
        <v>1</v>
      </c>
      <c r="E37" s="204">
        <f t="shared" si="6"/>
        <v>0</v>
      </c>
      <c r="F37" s="181"/>
      <c r="G37" s="206"/>
      <c r="H37" s="204">
        <f t="shared" si="3"/>
        <v>0</v>
      </c>
      <c r="I37" s="72">
        <f t="shared" si="7"/>
        <v>0</v>
      </c>
      <c r="J37" s="73">
        <f t="shared" si="8"/>
        <v>0</v>
      </c>
      <c r="K37" s="181"/>
      <c r="L37" s="206"/>
      <c r="M37" s="204">
        <f t="shared" si="4"/>
        <v>0</v>
      </c>
      <c r="N37" s="72">
        <f t="shared" si="9"/>
        <v>0</v>
      </c>
      <c r="O37" s="73">
        <f t="shared" si="10"/>
        <v>0</v>
      </c>
      <c r="P37" s="181"/>
      <c r="Q37" s="206"/>
      <c r="R37" s="204">
        <f t="shared" si="5"/>
        <v>0</v>
      </c>
      <c r="S37" s="72">
        <f t="shared" si="11"/>
        <v>0</v>
      </c>
      <c r="T37" s="73">
        <f t="shared" si="12"/>
        <v>0</v>
      </c>
      <c r="U37" s="1"/>
      <c r="V37" s="1"/>
      <c r="W37" s="1"/>
    </row>
    <row r="38" spans="1:23" ht="23.25" customHeight="1">
      <c r="A38" s="215">
        <v>19</v>
      </c>
      <c r="B38" s="348" t="s">
        <v>39</v>
      </c>
      <c r="C38" s="181">
        <v>0</v>
      </c>
      <c r="D38" s="206">
        <v>0</v>
      </c>
      <c r="E38" s="204">
        <f t="shared" si="6"/>
        <v>0</v>
      </c>
      <c r="F38" s="181"/>
      <c r="G38" s="206"/>
      <c r="H38" s="204">
        <f t="shared" si="3"/>
        <v>0</v>
      </c>
      <c r="I38" s="72">
        <f t="shared" si="7"/>
        <v>0</v>
      </c>
      <c r="J38" s="73">
        <f t="shared" si="8"/>
        <v>0</v>
      </c>
      <c r="K38" s="181"/>
      <c r="L38" s="206"/>
      <c r="M38" s="204">
        <f t="shared" si="4"/>
        <v>0</v>
      </c>
      <c r="N38" s="72">
        <f t="shared" si="9"/>
        <v>0</v>
      </c>
      <c r="O38" s="73">
        <f t="shared" si="10"/>
        <v>0</v>
      </c>
      <c r="P38" s="181"/>
      <c r="Q38" s="206"/>
      <c r="R38" s="204">
        <f t="shared" si="5"/>
        <v>0</v>
      </c>
      <c r="S38" s="72">
        <f t="shared" si="11"/>
        <v>0</v>
      </c>
      <c r="T38" s="73">
        <f t="shared" si="12"/>
        <v>0</v>
      </c>
      <c r="U38" s="1"/>
      <c r="V38" s="1"/>
      <c r="W38" s="1"/>
    </row>
    <row r="39" spans="1:23" ht="23.25" customHeight="1">
      <c r="A39" s="215">
        <v>20</v>
      </c>
      <c r="B39" s="348" t="s">
        <v>40</v>
      </c>
      <c r="C39" s="181">
        <v>0</v>
      </c>
      <c r="D39" s="206">
        <v>5</v>
      </c>
      <c r="E39" s="204">
        <f t="shared" si="6"/>
        <v>0</v>
      </c>
      <c r="F39" s="181"/>
      <c r="G39" s="206">
        <v>3</v>
      </c>
      <c r="H39" s="204">
        <f t="shared" si="3"/>
        <v>0</v>
      </c>
      <c r="I39" s="72">
        <f t="shared" si="7"/>
        <v>0</v>
      </c>
      <c r="J39" s="73">
        <f t="shared" si="8"/>
        <v>60</v>
      </c>
      <c r="K39" s="181"/>
      <c r="L39" s="206"/>
      <c r="M39" s="204">
        <f t="shared" si="4"/>
        <v>0</v>
      </c>
      <c r="N39" s="72">
        <f t="shared" si="9"/>
        <v>0</v>
      </c>
      <c r="O39" s="73">
        <f t="shared" si="10"/>
        <v>0</v>
      </c>
      <c r="P39" s="181"/>
      <c r="Q39" s="206">
        <v>1</v>
      </c>
      <c r="R39" s="204">
        <f t="shared" si="5"/>
        <v>0</v>
      </c>
      <c r="S39" s="72">
        <f t="shared" si="11"/>
        <v>0</v>
      </c>
      <c r="T39" s="73">
        <f t="shared" si="12"/>
        <v>33.333333333333336</v>
      </c>
      <c r="U39" s="1"/>
      <c r="V39" s="1"/>
      <c r="W39" s="1"/>
    </row>
    <row r="40" spans="1:23" ht="23.25" customHeight="1" thickBot="1">
      <c r="A40" s="346">
        <v>21</v>
      </c>
      <c r="B40" s="344" t="s">
        <v>447</v>
      </c>
      <c r="C40" s="181">
        <v>0</v>
      </c>
      <c r="D40" s="206">
        <v>74</v>
      </c>
      <c r="E40" s="204">
        <f t="shared" si="6"/>
        <v>0</v>
      </c>
      <c r="F40" s="181"/>
      <c r="G40" s="206">
        <v>41</v>
      </c>
      <c r="H40" s="204">
        <f t="shared" si="3"/>
        <v>0</v>
      </c>
      <c r="I40" s="72">
        <f t="shared" si="7"/>
        <v>0</v>
      </c>
      <c r="J40" s="73">
        <f t="shared" si="8"/>
        <v>55.4054054054054</v>
      </c>
      <c r="K40" s="181"/>
      <c r="L40" s="206"/>
      <c r="M40" s="204">
        <f t="shared" si="4"/>
        <v>0</v>
      </c>
      <c r="N40" s="72">
        <f t="shared" si="9"/>
        <v>0</v>
      </c>
      <c r="O40" s="73">
        <f t="shared" si="10"/>
        <v>0</v>
      </c>
      <c r="P40" s="181"/>
      <c r="Q40" s="206">
        <v>8</v>
      </c>
      <c r="R40" s="204">
        <f t="shared" si="5"/>
        <v>0</v>
      </c>
      <c r="S40" s="72">
        <f t="shared" si="11"/>
        <v>0</v>
      </c>
      <c r="T40" s="73">
        <f t="shared" si="12"/>
        <v>19.51219512195122</v>
      </c>
      <c r="U40" s="1"/>
      <c r="V40" s="1"/>
      <c r="W40" s="1"/>
    </row>
    <row r="41" spans="1:23" ht="23.25" customHeight="1" thickBot="1">
      <c r="A41" s="216">
        <v>22</v>
      </c>
      <c r="B41" s="341" t="s">
        <v>564</v>
      </c>
      <c r="C41" s="207">
        <v>0</v>
      </c>
      <c r="D41" s="214">
        <v>291</v>
      </c>
      <c r="E41" s="64">
        <f>IF(C41=0,0,IF(D41=0,"-100,0",IF(D41*100/C41&lt;200,ROUND(D41*100/C41-100,1),ROUND(D41/C41,1)&amp;" р")))</f>
        <v>0</v>
      </c>
      <c r="F41" s="207">
        <v>0</v>
      </c>
      <c r="G41" s="214">
        <v>178</v>
      </c>
      <c r="H41" s="64">
        <f>IF(F41=0,0,IF(G41=0,"-100,0",IF(G41*100/F41&lt;200,ROUND(G41*100/F41-100,1),ROUND(G41/F41,1)&amp;" р")))</f>
        <v>0</v>
      </c>
      <c r="I41" s="65">
        <f>IF(C41=0,0,F41*100/C41)</f>
        <v>0</v>
      </c>
      <c r="J41" s="66">
        <f>IF(D41=0,0,G41*100/D41)</f>
        <v>61.16838487972509</v>
      </c>
      <c r="K41" s="207">
        <v>0</v>
      </c>
      <c r="L41" s="214">
        <v>0</v>
      </c>
      <c r="M41" s="64">
        <f>IF(K41=0,0,IF(L41=0,"-100,0",IF(L41*100/K41&lt;200,ROUND(L41*100/K41-100,1),ROUND(L41/K41,1)&amp;" р")))</f>
        <v>0</v>
      </c>
      <c r="N41" s="65">
        <f>IF(F41=0,0,K41*100/F41)</f>
        <v>0</v>
      </c>
      <c r="O41" s="66">
        <f>IF(G41=0,0,L41*100/G41)</f>
        <v>0</v>
      </c>
      <c r="P41" s="207">
        <v>0</v>
      </c>
      <c r="Q41" s="214">
        <v>19</v>
      </c>
      <c r="R41" s="64">
        <f>IF(P41=0,0,IF(Q41=0,"-100,0",IF(Q41*100/P41&lt;200,ROUND(Q41*100/P41-100,1),ROUND(Q41/P41,1)&amp;" р")))</f>
        <v>0</v>
      </c>
      <c r="S41" s="65">
        <f>IF(F41=0,0,P41*100/F41)</f>
        <v>0</v>
      </c>
      <c r="T41" s="66">
        <f>IF(G41=0,0,Q41*100/G41)</f>
        <v>10.674157303370787</v>
      </c>
      <c r="U41" s="1"/>
      <c r="V41" s="1"/>
      <c r="W41" s="1"/>
    </row>
    <row r="42" spans="1:20" ht="5.25" customHeight="1">
      <c r="A42" s="75"/>
      <c r="B42" s="76"/>
      <c r="C42" s="77"/>
      <c r="D42" s="77"/>
      <c r="E42" s="78"/>
      <c r="F42" s="77"/>
      <c r="G42" s="77"/>
      <c r="H42" s="78"/>
      <c r="I42" s="79"/>
      <c r="J42" s="79"/>
      <c r="K42" s="67"/>
      <c r="L42" s="67"/>
      <c r="M42" s="67"/>
      <c r="N42" s="67"/>
      <c r="O42" s="67"/>
      <c r="P42" s="67"/>
      <c r="Q42" s="67"/>
      <c r="R42" s="67"/>
      <c r="S42" s="67"/>
      <c r="T42" s="67"/>
    </row>
    <row r="43" spans="1:20" ht="15.75">
      <c r="A43" s="80" t="s">
        <v>812</v>
      </c>
      <c r="B43" s="80"/>
      <c r="C43" s="80"/>
      <c r="D43" s="80"/>
      <c r="E43" s="80"/>
      <c r="F43" s="80"/>
      <c r="G43" s="80"/>
      <c r="H43" s="80"/>
      <c r="I43" s="80"/>
      <c r="J43" s="80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1:20" ht="8.25" customHeight="1" thickBot="1">
      <c r="A44" s="67"/>
      <c r="B44" s="67"/>
      <c r="C44" s="47"/>
      <c r="D44" s="47"/>
      <c r="E44" s="47"/>
      <c r="F44" s="47"/>
      <c r="G44" s="47"/>
      <c r="H44" s="47"/>
      <c r="I44" s="47"/>
      <c r="J44" s="4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1:20" ht="33.75" customHeight="1" thickBot="1">
      <c r="A45" s="666" t="s">
        <v>202</v>
      </c>
      <c r="B45" s="669" t="s">
        <v>203</v>
      </c>
      <c r="C45" s="661" t="s">
        <v>112</v>
      </c>
      <c r="D45" s="665"/>
      <c r="E45" s="665"/>
      <c r="F45" s="665"/>
      <c r="G45" s="665"/>
      <c r="H45" s="665"/>
      <c r="I45" s="665"/>
      <c r="J45" s="665"/>
      <c r="K45" s="665"/>
      <c r="L45" s="662"/>
      <c r="M45" s="670" t="s">
        <v>809</v>
      </c>
      <c r="N45" s="670"/>
      <c r="O45" s="670"/>
      <c r="P45" s="1"/>
      <c r="Q45" s="1"/>
      <c r="R45" s="1"/>
      <c r="S45" s="1"/>
      <c r="T45" s="1"/>
    </row>
    <row r="46" spans="1:20" ht="38.25" customHeight="1" thickBot="1">
      <c r="A46" s="667"/>
      <c r="B46" s="669"/>
      <c r="C46" s="663" t="s">
        <v>309</v>
      </c>
      <c r="D46" s="672"/>
      <c r="E46" s="672"/>
      <c r="F46" s="700" t="s">
        <v>65</v>
      </c>
      <c r="G46" s="701"/>
      <c r="H46" s="663" t="s">
        <v>310</v>
      </c>
      <c r="I46" s="672"/>
      <c r="J46" s="664"/>
      <c r="K46" s="700" t="s">
        <v>65</v>
      </c>
      <c r="L46" s="701"/>
      <c r="M46" s="670"/>
      <c r="N46" s="670"/>
      <c r="O46" s="670"/>
      <c r="P46" s="1"/>
      <c r="Q46" s="1"/>
      <c r="R46" s="1"/>
      <c r="S46" s="1"/>
      <c r="T46" s="1"/>
    </row>
    <row r="47" spans="1:20" ht="21.75" customHeight="1" thickBot="1">
      <c r="A47" s="668"/>
      <c r="B47" s="669"/>
      <c r="C47" s="81">
        <f>C19</f>
        <v>2012</v>
      </c>
      <c r="D47" s="211">
        <f>D19</f>
        <v>2013</v>
      </c>
      <c r="E47" s="212" t="s">
        <v>204</v>
      </c>
      <c r="F47" s="81">
        <f>C47</f>
        <v>2012</v>
      </c>
      <c r="G47" s="82">
        <f>D47</f>
        <v>2013</v>
      </c>
      <c r="H47" s="81">
        <f>F47</f>
        <v>2012</v>
      </c>
      <c r="I47" s="211">
        <f>G47</f>
        <v>2013</v>
      </c>
      <c r="J47" s="212" t="s">
        <v>204</v>
      </c>
      <c r="K47" s="81">
        <f>H47</f>
        <v>2012</v>
      </c>
      <c r="L47" s="82">
        <f>I47</f>
        <v>2013</v>
      </c>
      <c r="M47" s="81">
        <f>K47</f>
        <v>2012</v>
      </c>
      <c r="N47" s="211">
        <f>L47</f>
        <v>2013</v>
      </c>
      <c r="O47" s="212" t="s">
        <v>204</v>
      </c>
      <c r="P47" s="1"/>
      <c r="Q47" s="1"/>
      <c r="R47" s="1"/>
      <c r="S47" s="1"/>
      <c r="T47" s="1"/>
    </row>
    <row r="48" spans="1:20" ht="23.25" customHeight="1">
      <c r="A48" s="345">
        <v>1</v>
      </c>
      <c r="B48" s="347" t="s">
        <v>21</v>
      </c>
      <c r="C48" s="180"/>
      <c r="D48" s="205"/>
      <c r="E48" s="203">
        <f>IF(C48=0,0,IF(D48=0,"-100,0",IF(D48*100/C48&lt;200,ROUND(D48*100/C48-100,1),ROUND(D48/C48,1)&amp;" р")))</f>
        <v>0</v>
      </c>
      <c r="F48" s="70">
        <f aca="true" t="shared" si="13" ref="F48:F69">IF(P20=0,0,C48*100/P20)</f>
        <v>0</v>
      </c>
      <c r="G48" s="71">
        <f aca="true" t="shared" si="14" ref="G48:G69">IF(Q20=0,0,D48*100/Q20)</f>
        <v>0</v>
      </c>
      <c r="H48" s="180"/>
      <c r="I48" s="205"/>
      <c r="J48" s="203">
        <f aca="true" t="shared" si="15" ref="J48:J53">IF(H48=0,0,IF(I48=0,"-100,0",IF(I48*100/H48&lt;200,ROUND(I48*100/H48-100,1),ROUND(I48/H48,1)&amp;" р")))</f>
        <v>0</v>
      </c>
      <c r="K48" s="70">
        <f aca="true" t="shared" si="16" ref="K48:K69">IF(P20=0,0,H48*100/P20)</f>
        <v>0</v>
      </c>
      <c r="L48" s="71">
        <f aca="true" t="shared" si="17" ref="L48:L69">IF(Q20=0,0,I48*100/Q20)</f>
        <v>0</v>
      </c>
      <c r="M48" s="180"/>
      <c r="N48" s="205"/>
      <c r="O48" s="203">
        <f>IF(M48=0,0,IF(N48=0,"-100,0",IF(N48*100/M48&lt;200,ROUND(N48*100/M48-100,1),ROUND(N48/M48,1)&amp;" р")))</f>
        <v>0</v>
      </c>
      <c r="P48" s="1"/>
      <c r="Q48" s="1"/>
      <c r="R48" s="1"/>
      <c r="S48" s="1"/>
      <c r="T48" s="1"/>
    </row>
    <row r="49" spans="1:20" ht="23.25" customHeight="1">
      <c r="A49" s="215">
        <v>2</v>
      </c>
      <c r="B49" s="348" t="s">
        <v>22</v>
      </c>
      <c r="C49" s="181"/>
      <c r="D49" s="206"/>
      <c r="E49" s="204">
        <f aca="true" t="shared" si="18" ref="E49:E68">IF(C49=0,0,IF(D49=0,"-100,0",IF(D49*100/C49&lt;200,ROUND(D49*100/C49-100,1),ROUND(D49/C49,1)&amp;" р")))</f>
        <v>0</v>
      </c>
      <c r="F49" s="72">
        <f t="shared" si="13"/>
        <v>0</v>
      </c>
      <c r="G49" s="73">
        <f t="shared" si="14"/>
        <v>0</v>
      </c>
      <c r="H49" s="181"/>
      <c r="I49" s="206"/>
      <c r="J49" s="204">
        <f t="shared" si="15"/>
        <v>0</v>
      </c>
      <c r="K49" s="72">
        <f t="shared" si="16"/>
        <v>0</v>
      </c>
      <c r="L49" s="73">
        <f t="shared" si="17"/>
        <v>0</v>
      </c>
      <c r="M49" s="181"/>
      <c r="N49" s="206"/>
      <c r="O49" s="204">
        <f aca="true" t="shared" si="19" ref="O49:O68">IF(M49=0,0,IF(N49=0,"-100,0",IF(N49*100/M49&lt;200,ROUND(N49*100/M49-100,1),ROUND(N49/M49,1)&amp;" р")))</f>
        <v>0</v>
      </c>
      <c r="P49" s="1"/>
      <c r="Q49" s="1"/>
      <c r="R49" s="1"/>
      <c r="S49" s="1"/>
      <c r="T49" s="1"/>
    </row>
    <row r="50" spans="1:20" ht="23.25" customHeight="1">
      <c r="A50" s="215">
        <v>3</v>
      </c>
      <c r="B50" s="348" t="s">
        <v>23</v>
      </c>
      <c r="C50" s="181"/>
      <c r="D50" s="206"/>
      <c r="E50" s="204">
        <f t="shared" si="18"/>
        <v>0</v>
      </c>
      <c r="F50" s="72">
        <f t="shared" si="13"/>
        <v>0</v>
      </c>
      <c r="G50" s="73">
        <f t="shared" si="14"/>
        <v>0</v>
      </c>
      <c r="H50" s="181"/>
      <c r="I50" s="206"/>
      <c r="J50" s="204">
        <f t="shared" si="15"/>
        <v>0</v>
      </c>
      <c r="K50" s="72">
        <f t="shared" si="16"/>
        <v>0</v>
      </c>
      <c r="L50" s="73">
        <f t="shared" si="17"/>
        <v>0</v>
      </c>
      <c r="M50" s="181"/>
      <c r="N50" s="206"/>
      <c r="O50" s="204">
        <f t="shared" si="19"/>
        <v>0</v>
      </c>
      <c r="P50" s="1"/>
      <c r="Q50" s="1"/>
      <c r="R50" s="1"/>
      <c r="S50" s="1"/>
      <c r="T50" s="1"/>
    </row>
    <row r="51" spans="1:20" ht="23.25" customHeight="1">
      <c r="A51" s="215">
        <v>4</v>
      </c>
      <c r="B51" s="348" t="s">
        <v>24</v>
      </c>
      <c r="C51" s="181"/>
      <c r="D51" s="206"/>
      <c r="E51" s="204">
        <f t="shared" si="18"/>
        <v>0</v>
      </c>
      <c r="F51" s="72">
        <f t="shared" si="13"/>
        <v>0</v>
      </c>
      <c r="G51" s="73">
        <f t="shared" si="14"/>
        <v>0</v>
      </c>
      <c r="H51" s="181"/>
      <c r="I51" s="206"/>
      <c r="J51" s="204">
        <f t="shared" si="15"/>
        <v>0</v>
      </c>
      <c r="K51" s="72">
        <f t="shared" si="16"/>
        <v>0</v>
      </c>
      <c r="L51" s="73">
        <f t="shared" si="17"/>
        <v>0</v>
      </c>
      <c r="M51" s="181"/>
      <c r="N51" s="206"/>
      <c r="O51" s="204">
        <f t="shared" si="19"/>
        <v>0</v>
      </c>
      <c r="P51" s="1"/>
      <c r="Q51" s="1"/>
      <c r="R51" s="1"/>
      <c r="S51" s="1"/>
      <c r="T51" s="1"/>
    </row>
    <row r="52" spans="1:20" ht="23.25" customHeight="1">
      <c r="A52" s="215">
        <v>5</v>
      </c>
      <c r="B52" s="348" t="s">
        <v>25</v>
      </c>
      <c r="C52" s="181"/>
      <c r="D52" s="206"/>
      <c r="E52" s="204">
        <f t="shared" si="18"/>
        <v>0</v>
      </c>
      <c r="F52" s="72">
        <f t="shared" si="13"/>
        <v>0</v>
      </c>
      <c r="G52" s="73">
        <f t="shared" si="14"/>
        <v>0</v>
      </c>
      <c r="H52" s="181"/>
      <c r="I52" s="206"/>
      <c r="J52" s="204">
        <f t="shared" si="15"/>
        <v>0</v>
      </c>
      <c r="K52" s="72">
        <f t="shared" si="16"/>
        <v>0</v>
      </c>
      <c r="L52" s="73">
        <f t="shared" si="17"/>
        <v>0</v>
      </c>
      <c r="M52" s="181"/>
      <c r="N52" s="206"/>
      <c r="O52" s="204">
        <f t="shared" si="19"/>
        <v>0</v>
      </c>
      <c r="P52" s="1"/>
      <c r="Q52" s="1"/>
      <c r="R52" s="1"/>
      <c r="S52" s="1"/>
      <c r="T52" s="1"/>
    </row>
    <row r="53" spans="1:20" ht="23.25" customHeight="1">
      <c r="A53" s="215">
        <v>6</v>
      </c>
      <c r="B53" s="348" t="s">
        <v>26</v>
      </c>
      <c r="C53" s="181"/>
      <c r="D53" s="206"/>
      <c r="E53" s="204">
        <f t="shared" si="18"/>
        <v>0</v>
      </c>
      <c r="F53" s="72">
        <f t="shared" si="13"/>
        <v>0</v>
      </c>
      <c r="G53" s="73">
        <f t="shared" si="14"/>
        <v>0</v>
      </c>
      <c r="H53" s="181"/>
      <c r="I53" s="206"/>
      <c r="J53" s="204">
        <f t="shared" si="15"/>
        <v>0</v>
      </c>
      <c r="K53" s="72">
        <f t="shared" si="16"/>
        <v>0</v>
      </c>
      <c r="L53" s="73">
        <f t="shared" si="17"/>
        <v>0</v>
      </c>
      <c r="M53" s="181"/>
      <c r="N53" s="206"/>
      <c r="O53" s="204">
        <f t="shared" si="19"/>
        <v>0</v>
      </c>
      <c r="P53" s="1"/>
      <c r="Q53" s="1"/>
      <c r="R53" s="1"/>
      <c r="S53" s="1"/>
      <c r="T53" s="1"/>
    </row>
    <row r="54" spans="1:20" ht="23.25" customHeight="1">
      <c r="A54" s="215">
        <v>7</v>
      </c>
      <c r="B54" s="348" t="s">
        <v>27</v>
      </c>
      <c r="C54" s="181"/>
      <c r="D54" s="206"/>
      <c r="E54" s="204">
        <f t="shared" si="18"/>
        <v>0</v>
      </c>
      <c r="F54" s="72">
        <f t="shared" si="13"/>
        <v>0</v>
      </c>
      <c r="G54" s="73">
        <f t="shared" si="14"/>
        <v>0</v>
      </c>
      <c r="H54" s="181"/>
      <c r="I54" s="206"/>
      <c r="J54" s="204">
        <f aca="true" t="shared" si="20" ref="J54:J68">IF(H54=0,0,IF(I54=0,"-100,0",IF(I54*100/H54&lt;200,ROUND(I54*100/H54-100,1),ROUND(I54/H54,1)&amp;" р")))</f>
        <v>0</v>
      </c>
      <c r="K54" s="72">
        <f t="shared" si="16"/>
        <v>0</v>
      </c>
      <c r="L54" s="73">
        <f t="shared" si="17"/>
        <v>0</v>
      </c>
      <c r="M54" s="181"/>
      <c r="N54" s="206"/>
      <c r="O54" s="204">
        <f t="shared" si="19"/>
        <v>0</v>
      </c>
      <c r="P54" s="1"/>
      <c r="Q54" s="1"/>
      <c r="R54" s="1"/>
      <c r="S54" s="1"/>
      <c r="T54" s="1"/>
    </row>
    <row r="55" spans="1:20" ht="23.25" customHeight="1">
      <c r="A55" s="215">
        <v>8</v>
      </c>
      <c r="B55" s="348" t="s">
        <v>28</v>
      </c>
      <c r="C55" s="181"/>
      <c r="D55" s="206"/>
      <c r="E55" s="204">
        <f t="shared" si="18"/>
        <v>0</v>
      </c>
      <c r="F55" s="72">
        <f t="shared" si="13"/>
        <v>0</v>
      </c>
      <c r="G55" s="73">
        <f t="shared" si="14"/>
        <v>0</v>
      </c>
      <c r="H55" s="181"/>
      <c r="I55" s="206"/>
      <c r="J55" s="204">
        <f t="shared" si="20"/>
        <v>0</v>
      </c>
      <c r="K55" s="72">
        <f t="shared" si="16"/>
        <v>0</v>
      </c>
      <c r="L55" s="73">
        <f t="shared" si="17"/>
        <v>0</v>
      </c>
      <c r="M55" s="181"/>
      <c r="N55" s="206"/>
      <c r="O55" s="204">
        <f t="shared" si="19"/>
        <v>0</v>
      </c>
      <c r="P55" s="1"/>
      <c r="Q55" s="1"/>
      <c r="R55" s="1"/>
      <c r="S55" s="1"/>
      <c r="T55" s="1"/>
    </row>
    <row r="56" spans="1:20" ht="23.25" customHeight="1">
      <c r="A56" s="215">
        <v>9</v>
      </c>
      <c r="B56" s="348" t="s">
        <v>29</v>
      </c>
      <c r="C56" s="181"/>
      <c r="D56" s="206"/>
      <c r="E56" s="204">
        <f t="shared" si="18"/>
        <v>0</v>
      </c>
      <c r="F56" s="72">
        <f t="shared" si="13"/>
        <v>0</v>
      </c>
      <c r="G56" s="73">
        <f t="shared" si="14"/>
        <v>0</v>
      </c>
      <c r="H56" s="181"/>
      <c r="I56" s="206"/>
      <c r="J56" s="204">
        <f t="shared" si="20"/>
        <v>0</v>
      </c>
      <c r="K56" s="72">
        <f t="shared" si="16"/>
        <v>0</v>
      </c>
      <c r="L56" s="73">
        <f t="shared" si="17"/>
        <v>0</v>
      </c>
      <c r="M56" s="181"/>
      <c r="N56" s="206"/>
      <c r="O56" s="204">
        <f t="shared" si="19"/>
        <v>0</v>
      </c>
      <c r="P56" s="1"/>
      <c r="Q56" s="1"/>
      <c r="R56" s="1"/>
      <c r="S56" s="1"/>
      <c r="T56" s="1"/>
    </row>
    <row r="57" spans="1:20" ht="23.25" customHeight="1">
      <c r="A57" s="215">
        <v>10</v>
      </c>
      <c r="B57" s="348" t="s">
        <v>30</v>
      </c>
      <c r="C57" s="181"/>
      <c r="D57" s="206"/>
      <c r="E57" s="204">
        <f t="shared" si="18"/>
        <v>0</v>
      </c>
      <c r="F57" s="72">
        <f t="shared" si="13"/>
        <v>0</v>
      </c>
      <c r="G57" s="73">
        <f t="shared" si="14"/>
        <v>0</v>
      </c>
      <c r="H57" s="181"/>
      <c r="I57" s="206"/>
      <c r="J57" s="204">
        <f t="shared" si="20"/>
        <v>0</v>
      </c>
      <c r="K57" s="72">
        <f t="shared" si="16"/>
        <v>0</v>
      </c>
      <c r="L57" s="73">
        <f t="shared" si="17"/>
        <v>0</v>
      </c>
      <c r="M57" s="181"/>
      <c r="N57" s="206"/>
      <c r="O57" s="204">
        <f t="shared" si="19"/>
        <v>0</v>
      </c>
      <c r="P57" s="1"/>
      <c r="Q57" s="1"/>
      <c r="R57" s="1"/>
      <c r="S57" s="1"/>
      <c r="T57" s="1"/>
    </row>
    <row r="58" spans="1:20" ht="23.25" customHeight="1">
      <c r="A58" s="215">
        <v>11</v>
      </c>
      <c r="B58" s="348" t="s">
        <v>31</v>
      </c>
      <c r="C58" s="181"/>
      <c r="D58" s="206"/>
      <c r="E58" s="204">
        <f t="shared" si="18"/>
        <v>0</v>
      </c>
      <c r="F58" s="72">
        <f t="shared" si="13"/>
        <v>0</v>
      </c>
      <c r="G58" s="73">
        <f t="shared" si="14"/>
        <v>0</v>
      </c>
      <c r="H58" s="181"/>
      <c r="I58" s="206"/>
      <c r="J58" s="204">
        <f t="shared" si="20"/>
        <v>0</v>
      </c>
      <c r="K58" s="72">
        <f t="shared" si="16"/>
        <v>0</v>
      </c>
      <c r="L58" s="73">
        <f t="shared" si="17"/>
        <v>0</v>
      </c>
      <c r="M58" s="181"/>
      <c r="N58" s="206"/>
      <c r="O58" s="204">
        <f t="shared" si="19"/>
        <v>0</v>
      </c>
      <c r="P58" s="1"/>
      <c r="Q58" s="1"/>
      <c r="R58" s="1"/>
      <c r="S58" s="1"/>
      <c r="T58" s="1"/>
    </row>
    <row r="59" spans="1:20" ht="23.25" customHeight="1">
      <c r="A59" s="215">
        <v>12</v>
      </c>
      <c r="B59" s="348" t="s">
        <v>32</v>
      </c>
      <c r="C59" s="181"/>
      <c r="D59" s="206"/>
      <c r="E59" s="204">
        <f t="shared" si="18"/>
        <v>0</v>
      </c>
      <c r="F59" s="72">
        <f t="shared" si="13"/>
        <v>0</v>
      </c>
      <c r="G59" s="73">
        <f t="shared" si="14"/>
        <v>0</v>
      </c>
      <c r="H59" s="181"/>
      <c r="I59" s="206"/>
      <c r="J59" s="204">
        <f t="shared" si="20"/>
        <v>0</v>
      </c>
      <c r="K59" s="72">
        <f t="shared" si="16"/>
        <v>0</v>
      </c>
      <c r="L59" s="73">
        <f t="shared" si="17"/>
        <v>0</v>
      </c>
      <c r="M59" s="181"/>
      <c r="N59" s="206"/>
      <c r="O59" s="204">
        <f t="shared" si="19"/>
        <v>0</v>
      </c>
      <c r="P59" s="1"/>
      <c r="Q59" s="1"/>
      <c r="R59" s="1"/>
      <c r="S59" s="1"/>
      <c r="T59" s="1"/>
    </row>
    <row r="60" spans="1:20" ht="23.25" customHeight="1">
      <c r="A60" s="215">
        <v>13</v>
      </c>
      <c r="B60" s="348" t="s">
        <v>33</v>
      </c>
      <c r="C60" s="181"/>
      <c r="D60" s="206"/>
      <c r="E60" s="204">
        <f t="shared" si="18"/>
        <v>0</v>
      </c>
      <c r="F60" s="72">
        <f t="shared" si="13"/>
        <v>0</v>
      </c>
      <c r="G60" s="73">
        <f t="shared" si="14"/>
        <v>0</v>
      </c>
      <c r="H60" s="181"/>
      <c r="I60" s="206"/>
      <c r="J60" s="204">
        <f t="shared" si="20"/>
        <v>0</v>
      </c>
      <c r="K60" s="72">
        <f t="shared" si="16"/>
        <v>0</v>
      </c>
      <c r="L60" s="73">
        <f t="shared" si="17"/>
        <v>0</v>
      </c>
      <c r="M60" s="181"/>
      <c r="N60" s="206"/>
      <c r="O60" s="204">
        <f t="shared" si="19"/>
        <v>0</v>
      </c>
      <c r="P60" s="1"/>
      <c r="Q60" s="1"/>
      <c r="R60" s="1"/>
      <c r="S60" s="1"/>
      <c r="T60" s="1"/>
    </row>
    <row r="61" spans="1:20" ht="23.25" customHeight="1">
      <c r="A61" s="215">
        <v>14</v>
      </c>
      <c r="B61" s="348" t="s">
        <v>34</v>
      </c>
      <c r="C61" s="181"/>
      <c r="D61" s="206"/>
      <c r="E61" s="204">
        <f t="shared" si="18"/>
        <v>0</v>
      </c>
      <c r="F61" s="72">
        <f t="shared" si="13"/>
        <v>0</v>
      </c>
      <c r="G61" s="73">
        <f t="shared" si="14"/>
        <v>0</v>
      </c>
      <c r="H61" s="181"/>
      <c r="I61" s="206">
        <v>1</v>
      </c>
      <c r="J61" s="204">
        <f t="shared" si="20"/>
        <v>0</v>
      </c>
      <c r="K61" s="72">
        <f t="shared" si="16"/>
        <v>0</v>
      </c>
      <c r="L61" s="73">
        <f t="shared" si="17"/>
        <v>100</v>
      </c>
      <c r="M61" s="181"/>
      <c r="N61" s="206"/>
      <c r="O61" s="204">
        <f t="shared" si="19"/>
        <v>0</v>
      </c>
      <c r="P61" s="1"/>
      <c r="Q61" s="1"/>
      <c r="R61" s="1"/>
      <c r="S61" s="1"/>
      <c r="T61" s="1"/>
    </row>
    <row r="62" spans="1:20" ht="23.25" customHeight="1">
      <c r="A62" s="215">
        <v>15</v>
      </c>
      <c r="B62" s="348" t="s">
        <v>35</v>
      </c>
      <c r="C62" s="181"/>
      <c r="D62" s="206"/>
      <c r="E62" s="204">
        <f t="shared" si="18"/>
        <v>0</v>
      </c>
      <c r="F62" s="72">
        <f t="shared" si="13"/>
        <v>0</v>
      </c>
      <c r="G62" s="73">
        <f t="shared" si="14"/>
        <v>0</v>
      </c>
      <c r="H62" s="181"/>
      <c r="I62" s="206"/>
      <c r="J62" s="204">
        <f t="shared" si="20"/>
        <v>0</v>
      </c>
      <c r="K62" s="72">
        <f t="shared" si="16"/>
        <v>0</v>
      </c>
      <c r="L62" s="73">
        <f t="shared" si="17"/>
        <v>0</v>
      </c>
      <c r="M62" s="181"/>
      <c r="N62" s="206"/>
      <c r="O62" s="204">
        <f t="shared" si="19"/>
        <v>0</v>
      </c>
      <c r="P62" s="1"/>
      <c r="Q62" s="1"/>
      <c r="R62" s="1"/>
      <c r="S62" s="1"/>
      <c r="T62" s="1"/>
    </row>
    <row r="63" spans="1:20" ht="23.25" customHeight="1">
      <c r="A63" s="215">
        <v>16</v>
      </c>
      <c r="B63" s="348" t="s">
        <v>36</v>
      </c>
      <c r="C63" s="181"/>
      <c r="D63" s="206"/>
      <c r="E63" s="204">
        <f t="shared" si="18"/>
        <v>0</v>
      </c>
      <c r="F63" s="72">
        <f t="shared" si="13"/>
        <v>0</v>
      </c>
      <c r="G63" s="73">
        <f t="shared" si="14"/>
        <v>0</v>
      </c>
      <c r="H63" s="181"/>
      <c r="I63" s="206">
        <v>5</v>
      </c>
      <c r="J63" s="204">
        <f t="shared" si="20"/>
        <v>0</v>
      </c>
      <c r="K63" s="72">
        <f t="shared" si="16"/>
        <v>0</v>
      </c>
      <c r="L63" s="73">
        <f t="shared" si="17"/>
        <v>71.42857142857143</v>
      </c>
      <c r="M63" s="181"/>
      <c r="N63" s="206"/>
      <c r="O63" s="204">
        <f t="shared" si="19"/>
        <v>0</v>
      </c>
      <c r="P63" s="1"/>
      <c r="Q63" s="1"/>
      <c r="R63" s="1"/>
      <c r="S63" s="1"/>
      <c r="T63" s="1"/>
    </row>
    <row r="64" spans="1:20" ht="23.25" customHeight="1">
      <c r="A64" s="215">
        <v>17</v>
      </c>
      <c r="B64" s="348" t="s">
        <v>37</v>
      </c>
      <c r="C64" s="181"/>
      <c r="D64" s="206"/>
      <c r="E64" s="204">
        <f t="shared" si="18"/>
        <v>0</v>
      </c>
      <c r="F64" s="72">
        <f t="shared" si="13"/>
        <v>0</v>
      </c>
      <c r="G64" s="73">
        <f t="shared" si="14"/>
        <v>0</v>
      </c>
      <c r="H64" s="181"/>
      <c r="I64" s="206"/>
      <c r="J64" s="204">
        <f t="shared" si="20"/>
        <v>0</v>
      </c>
      <c r="K64" s="72">
        <f t="shared" si="16"/>
        <v>0</v>
      </c>
      <c r="L64" s="73">
        <f t="shared" si="17"/>
        <v>0</v>
      </c>
      <c r="M64" s="181"/>
      <c r="N64" s="206">
        <v>2</v>
      </c>
      <c r="O64" s="204">
        <f t="shared" si="19"/>
        <v>0</v>
      </c>
      <c r="P64" s="1"/>
      <c r="Q64" s="1"/>
      <c r="R64" s="1"/>
      <c r="S64" s="1"/>
      <c r="T64" s="1"/>
    </row>
    <row r="65" spans="1:20" ht="23.25" customHeight="1">
      <c r="A65" s="215">
        <v>18</v>
      </c>
      <c r="B65" s="348" t="s">
        <v>38</v>
      </c>
      <c r="C65" s="181"/>
      <c r="D65" s="206"/>
      <c r="E65" s="204">
        <f t="shared" si="18"/>
        <v>0</v>
      </c>
      <c r="F65" s="72">
        <f t="shared" si="13"/>
        <v>0</v>
      </c>
      <c r="G65" s="73">
        <f t="shared" si="14"/>
        <v>0</v>
      </c>
      <c r="H65" s="181"/>
      <c r="I65" s="206"/>
      <c r="J65" s="204">
        <f t="shared" si="20"/>
        <v>0</v>
      </c>
      <c r="K65" s="72">
        <f t="shared" si="16"/>
        <v>0</v>
      </c>
      <c r="L65" s="73">
        <f t="shared" si="17"/>
        <v>0</v>
      </c>
      <c r="M65" s="181"/>
      <c r="N65" s="206"/>
      <c r="O65" s="204">
        <f t="shared" si="19"/>
        <v>0</v>
      </c>
      <c r="P65" s="1"/>
      <c r="Q65" s="1"/>
      <c r="R65" s="1"/>
      <c r="S65" s="1"/>
      <c r="T65" s="1"/>
    </row>
    <row r="66" spans="1:20" ht="23.25" customHeight="1">
      <c r="A66" s="215">
        <v>19</v>
      </c>
      <c r="B66" s="348" t="s">
        <v>39</v>
      </c>
      <c r="C66" s="181"/>
      <c r="D66" s="206"/>
      <c r="E66" s="204">
        <f t="shared" si="18"/>
        <v>0</v>
      </c>
      <c r="F66" s="72">
        <f t="shared" si="13"/>
        <v>0</v>
      </c>
      <c r="G66" s="73">
        <f t="shared" si="14"/>
        <v>0</v>
      </c>
      <c r="H66" s="181"/>
      <c r="I66" s="206"/>
      <c r="J66" s="204">
        <f t="shared" si="20"/>
        <v>0</v>
      </c>
      <c r="K66" s="72">
        <f t="shared" si="16"/>
        <v>0</v>
      </c>
      <c r="L66" s="73">
        <f t="shared" si="17"/>
        <v>0</v>
      </c>
      <c r="M66" s="181"/>
      <c r="N66" s="206"/>
      <c r="O66" s="204">
        <f t="shared" si="19"/>
        <v>0</v>
      </c>
      <c r="P66" s="1"/>
      <c r="Q66" s="1"/>
      <c r="R66" s="1"/>
      <c r="S66" s="1"/>
      <c r="T66" s="1"/>
    </row>
    <row r="67" spans="1:20" ht="23.25" customHeight="1">
      <c r="A67" s="215">
        <v>20</v>
      </c>
      <c r="B67" s="348" t="s">
        <v>40</v>
      </c>
      <c r="C67" s="181"/>
      <c r="D67" s="206"/>
      <c r="E67" s="204">
        <f t="shared" si="18"/>
        <v>0</v>
      </c>
      <c r="F67" s="72">
        <f t="shared" si="13"/>
        <v>0</v>
      </c>
      <c r="G67" s="73">
        <f t="shared" si="14"/>
        <v>0</v>
      </c>
      <c r="H67" s="181"/>
      <c r="I67" s="206"/>
      <c r="J67" s="204">
        <f t="shared" si="20"/>
        <v>0</v>
      </c>
      <c r="K67" s="72">
        <f t="shared" si="16"/>
        <v>0</v>
      </c>
      <c r="L67" s="73">
        <f t="shared" si="17"/>
        <v>0</v>
      </c>
      <c r="M67" s="181"/>
      <c r="N67" s="206"/>
      <c r="O67" s="204">
        <f t="shared" si="19"/>
        <v>0</v>
      </c>
      <c r="P67" s="1"/>
      <c r="Q67" s="1"/>
      <c r="R67" s="1"/>
      <c r="S67" s="1"/>
      <c r="T67" s="1"/>
    </row>
    <row r="68" spans="1:20" ht="23.25" customHeight="1" thickBot="1">
      <c r="A68" s="346">
        <v>21</v>
      </c>
      <c r="B68" s="344" t="s">
        <v>447</v>
      </c>
      <c r="C68" s="181"/>
      <c r="D68" s="206">
        <v>1</v>
      </c>
      <c r="E68" s="204">
        <f t="shared" si="18"/>
        <v>0</v>
      </c>
      <c r="F68" s="72">
        <f t="shared" si="13"/>
        <v>0</v>
      </c>
      <c r="G68" s="73">
        <f t="shared" si="14"/>
        <v>12.5</v>
      </c>
      <c r="H68" s="181"/>
      <c r="I68" s="206">
        <v>3</v>
      </c>
      <c r="J68" s="204">
        <f t="shared" si="20"/>
        <v>0</v>
      </c>
      <c r="K68" s="72">
        <f t="shared" si="16"/>
        <v>0</v>
      </c>
      <c r="L68" s="73">
        <f t="shared" si="17"/>
        <v>37.5</v>
      </c>
      <c r="M68" s="181"/>
      <c r="N68" s="206">
        <v>2</v>
      </c>
      <c r="O68" s="204">
        <f t="shared" si="19"/>
        <v>0</v>
      </c>
      <c r="P68" s="1"/>
      <c r="Q68" s="1"/>
      <c r="R68" s="1"/>
      <c r="S68" s="1"/>
      <c r="T68" s="1"/>
    </row>
    <row r="69" spans="1:20" ht="23.25" customHeight="1" thickBot="1">
      <c r="A69" s="216">
        <v>22</v>
      </c>
      <c r="B69" s="341" t="s">
        <v>564</v>
      </c>
      <c r="C69" s="207">
        <v>0</v>
      </c>
      <c r="D69" s="214">
        <v>1</v>
      </c>
      <c r="E69" s="64">
        <f>IF(C69=0,0,IF(D69=0,"-100,0",IF(D69*100/C69&lt;200,ROUND(D69*100/C69-100,1),ROUND(D69/C69,1)&amp;" р")))</f>
        <v>0</v>
      </c>
      <c r="F69" s="65">
        <f t="shared" si="13"/>
        <v>0</v>
      </c>
      <c r="G69" s="66">
        <f t="shared" si="14"/>
        <v>5.2631578947368425</v>
      </c>
      <c r="H69" s="207">
        <v>0</v>
      </c>
      <c r="I69" s="214">
        <v>9</v>
      </c>
      <c r="J69" s="64">
        <f>IF(H69=0,0,IF(I69=0,"-100,0",IF(I69*100/H69&lt;200,ROUND(I69*100/H69-100,1),ROUND(I69/H69,1)&amp;" р")))</f>
        <v>0</v>
      </c>
      <c r="K69" s="65">
        <f t="shared" si="16"/>
        <v>0</v>
      </c>
      <c r="L69" s="66">
        <f t="shared" si="17"/>
        <v>47.36842105263158</v>
      </c>
      <c r="M69" s="207">
        <v>0</v>
      </c>
      <c r="N69" s="214">
        <v>4</v>
      </c>
      <c r="O69" s="64">
        <f>IF(M69=0,0,IF(N69=0,"-100,0",IF(N69*100/M69&lt;200,ROUND(N69*100/M69-100,1),ROUND(N69/M69,1)&amp;" р")))</f>
        <v>0</v>
      </c>
      <c r="P69" s="1"/>
      <c r="Q69" s="1"/>
      <c r="R69" s="1"/>
      <c r="S69" s="1"/>
      <c r="T69" s="1"/>
    </row>
    <row r="70" spans="1:20" ht="5.25" customHeight="1">
      <c r="A70" s="75"/>
      <c r="B70" s="76"/>
      <c r="C70" s="77"/>
      <c r="D70" s="77"/>
      <c r="E70" s="78"/>
      <c r="F70" s="77"/>
      <c r="G70" s="77"/>
      <c r="H70" s="78"/>
      <c r="I70" s="79"/>
      <c r="J70" s="79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5.75">
      <c r="A71" s="80" t="s">
        <v>790</v>
      </c>
      <c r="B71" s="80"/>
      <c r="C71" s="80"/>
      <c r="D71" s="80"/>
      <c r="E71" s="80"/>
      <c r="F71" s="80"/>
      <c r="G71" s="80"/>
      <c r="H71" s="80"/>
      <c r="I71" s="80"/>
      <c r="J71" s="80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8.25" customHeight="1" thickBot="1">
      <c r="A72" s="67"/>
      <c r="B72" s="67"/>
      <c r="C72" s="47"/>
      <c r="D72" s="47"/>
      <c r="E72" s="47"/>
      <c r="F72" s="47"/>
      <c r="G72" s="47"/>
      <c r="H72" s="47"/>
      <c r="I72" s="47"/>
      <c r="J72" s="4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33.75" customHeight="1" thickBot="1">
      <c r="A73" s="666" t="s">
        <v>202</v>
      </c>
      <c r="B73" s="669" t="s">
        <v>203</v>
      </c>
      <c r="C73" s="670" t="s">
        <v>290</v>
      </c>
      <c r="D73" s="670"/>
      <c r="E73" s="670"/>
      <c r="F73" s="661" t="s">
        <v>60</v>
      </c>
      <c r="G73" s="665"/>
      <c r="H73" s="662"/>
      <c r="I73" s="671" t="s">
        <v>169</v>
      </c>
      <c r="J73" s="671"/>
      <c r="K73" s="670" t="s">
        <v>810</v>
      </c>
      <c r="L73" s="670"/>
      <c r="M73" s="670"/>
      <c r="N73" s="1"/>
      <c r="O73" s="1"/>
      <c r="P73" s="1"/>
      <c r="Q73" s="1"/>
      <c r="R73" s="1"/>
      <c r="S73" s="1"/>
      <c r="T73" s="1"/>
    </row>
    <row r="74" spans="1:20" ht="38.25" customHeight="1" thickBot="1">
      <c r="A74" s="667"/>
      <c r="B74" s="669"/>
      <c r="C74" s="670"/>
      <c r="D74" s="670"/>
      <c r="E74" s="670"/>
      <c r="F74" s="663" t="s">
        <v>314</v>
      </c>
      <c r="G74" s="672"/>
      <c r="H74" s="664"/>
      <c r="I74" s="671"/>
      <c r="J74" s="671"/>
      <c r="K74" s="670"/>
      <c r="L74" s="670"/>
      <c r="M74" s="670"/>
      <c r="N74" s="1"/>
      <c r="O74" s="1"/>
      <c r="P74" s="1"/>
      <c r="Q74" s="1"/>
      <c r="R74" s="1"/>
      <c r="S74" s="1"/>
      <c r="T74" s="1"/>
    </row>
    <row r="75" spans="1:20" ht="21.75" customHeight="1" thickBot="1">
      <c r="A75" s="668"/>
      <c r="B75" s="669"/>
      <c r="C75" s="81">
        <f>C47</f>
        <v>2012</v>
      </c>
      <c r="D75" s="211">
        <f>D47</f>
        <v>2013</v>
      </c>
      <c r="E75" s="212" t="s">
        <v>204</v>
      </c>
      <c r="F75" s="81">
        <f>C75</f>
        <v>2012</v>
      </c>
      <c r="G75" s="211">
        <f>D75</f>
        <v>2013</v>
      </c>
      <c r="H75" s="212" t="s">
        <v>204</v>
      </c>
      <c r="I75" s="81">
        <f>F75</f>
        <v>2012</v>
      </c>
      <c r="J75" s="82">
        <f>G75</f>
        <v>2013</v>
      </c>
      <c r="K75" s="81">
        <f>I75</f>
        <v>2012</v>
      </c>
      <c r="L75" s="211">
        <f>J75</f>
        <v>2013</v>
      </c>
      <c r="M75" s="212" t="s">
        <v>204</v>
      </c>
      <c r="N75" s="1"/>
      <c r="O75" s="1"/>
      <c r="P75" s="1"/>
      <c r="Q75" s="1"/>
      <c r="R75" s="1"/>
      <c r="S75" s="1"/>
      <c r="T75" s="1"/>
    </row>
    <row r="76" spans="1:20" ht="23.25" customHeight="1">
      <c r="A76" s="345">
        <v>1</v>
      </c>
      <c r="B76" s="347" t="s">
        <v>21</v>
      </c>
      <c r="C76" s="180"/>
      <c r="D76" s="205">
        <v>8</v>
      </c>
      <c r="E76" s="203">
        <f>IF(C76=0,0,IF(D76=0,"-100,0",IF(D76*100/C76&lt;200,ROUND(D76*100/C76-100,1),ROUND(D76/C76,1)&amp;" р")))</f>
        <v>0</v>
      </c>
      <c r="F76" s="180"/>
      <c r="G76" s="205"/>
      <c r="H76" s="203">
        <f>IF(F76=0,0,IF(G76=0,"-100,0",IF(G76*100/F76&lt;200,ROUND(G76*100/F76-100,1),ROUND(G76/F76,1)&amp;" р")))</f>
        <v>0</v>
      </c>
      <c r="I76" s="70">
        <f aca="true" t="shared" si="21" ref="I76:J80">IF(C76=0,0,F76*100/C76)</f>
        <v>0</v>
      </c>
      <c r="J76" s="71">
        <f t="shared" si="21"/>
        <v>0</v>
      </c>
      <c r="K76" s="180"/>
      <c r="L76" s="205"/>
      <c r="M76" s="203">
        <f>IF(K76=0,0,IF(L76=0,"-100,0",IF(L76*100/K76&lt;200,ROUND(L76*100/K76-100,1),ROUND(L76/K76,1)&amp;" р")))</f>
        <v>0</v>
      </c>
      <c r="N76" s="1"/>
      <c r="O76" s="1"/>
      <c r="P76" s="1"/>
      <c r="Q76" s="1"/>
      <c r="R76" s="1"/>
      <c r="S76" s="1"/>
      <c r="T76" s="1"/>
    </row>
    <row r="77" spans="1:20" ht="23.25" customHeight="1">
      <c r="A77" s="215">
        <v>2</v>
      </c>
      <c r="B77" s="348" t="s">
        <v>22</v>
      </c>
      <c r="C77" s="181"/>
      <c r="D77" s="206">
        <v>1</v>
      </c>
      <c r="E77" s="204">
        <f aca="true" t="shared" si="22" ref="E77:E96">IF(C77=0,0,IF(D77=0,"-100,0",IF(D77*100/C77&lt;200,ROUND(D77*100/C77-100,1),ROUND(D77/C77,1)&amp;" р")))</f>
        <v>0</v>
      </c>
      <c r="F77" s="181"/>
      <c r="G77" s="206"/>
      <c r="H77" s="204">
        <f aca="true" t="shared" si="23" ref="H77:H96">IF(F77=0,0,IF(G77=0,"-100,0",IF(G77*100/F77&lt;200,ROUND(G77*100/F77-100,1),ROUND(G77/F77,1)&amp;" р")))</f>
        <v>0</v>
      </c>
      <c r="I77" s="72">
        <f t="shared" si="21"/>
        <v>0</v>
      </c>
      <c r="J77" s="73">
        <f t="shared" si="21"/>
        <v>0</v>
      </c>
      <c r="K77" s="181"/>
      <c r="L77" s="206"/>
      <c r="M77" s="204">
        <f aca="true" t="shared" si="24" ref="M77:M96">IF(K77=0,0,IF(L77=0,"-100,0",IF(L77*100/K77&lt;200,ROUND(L77*100/K77-100,1),ROUND(L77/K77,1)&amp;" р")))</f>
        <v>0</v>
      </c>
      <c r="N77" s="1"/>
      <c r="O77" s="1"/>
      <c r="P77" s="1"/>
      <c r="Q77" s="1"/>
      <c r="R77" s="1"/>
      <c r="S77" s="1"/>
      <c r="T77" s="1"/>
    </row>
    <row r="78" spans="1:20" ht="23.25" customHeight="1">
      <c r="A78" s="215">
        <v>3</v>
      </c>
      <c r="B78" s="348" t="s">
        <v>23</v>
      </c>
      <c r="C78" s="181"/>
      <c r="D78" s="206">
        <v>4</v>
      </c>
      <c r="E78" s="204">
        <f t="shared" si="22"/>
        <v>0</v>
      </c>
      <c r="F78" s="181"/>
      <c r="G78" s="206"/>
      <c r="H78" s="204">
        <f t="shared" si="23"/>
        <v>0</v>
      </c>
      <c r="I78" s="72">
        <f t="shared" si="21"/>
        <v>0</v>
      </c>
      <c r="J78" s="73">
        <f t="shared" si="21"/>
        <v>0</v>
      </c>
      <c r="K78" s="181"/>
      <c r="L78" s="206"/>
      <c r="M78" s="204">
        <f t="shared" si="24"/>
        <v>0</v>
      </c>
      <c r="N78" s="1"/>
      <c r="O78" s="1"/>
      <c r="P78" s="1"/>
      <c r="Q78" s="1"/>
      <c r="R78" s="1"/>
      <c r="S78" s="1"/>
      <c r="T78" s="1"/>
    </row>
    <row r="79" spans="1:20" ht="23.25" customHeight="1">
      <c r="A79" s="215">
        <v>4</v>
      </c>
      <c r="B79" s="348" t="s">
        <v>24</v>
      </c>
      <c r="C79" s="181"/>
      <c r="D79" s="206">
        <v>7</v>
      </c>
      <c r="E79" s="204">
        <f t="shared" si="22"/>
        <v>0</v>
      </c>
      <c r="F79" s="181"/>
      <c r="G79" s="206"/>
      <c r="H79" s="204">
        <f t="shared" si="23"/>
        <v>0</v>
      </c>
      <c r="I79" s="72">
        <f t="shared" si="21"/>
        <v>0</v>
      </c>
      <c r="J79" s="73">
        <f t="shared" si="21"/>
        <v>0</v>
      </c>
      <c r="K79" s="181"/>
      <c r="L79" s="206"/>
      <c r="M79" s="204">
        <f t="shared" si="24"/>
        <v>0</v>
      </c>
      <c r="N79" s="1"/>
      <c r="O79" s="1"/>
      <c r="P79" s="1"/>
      <c r="Q79" s="1"/>
      <c r="R79" s="1"/>
      <c r="S79" s="1"/>
      <c r="T79" s="1"/>
    </row>
    <row r="80" spans="1:20" ht="23.25" customHeight="1">
      <c r="A80" s="215">
        <v>5</v>
      </c>
      <c r="B80" s="348" t="s">
        <v>25</v>
      </c>
      <c r="C80" s="181"/>
      <c r="D80" s="206"/>
      <c r="E80" s="204">
        <f t="shared" si="22"/>
        <v>0</v>
      </c>
      <c r="F80" s="181"/>
      <c r="G80" s="206"/>
      <c r="H80" s="204">
        <f t="shared" si="23"/>
        <v>0</v>
      </c>
      <c r="I80" s="72">
        <f t="shared" si="21"/>
        <v>0</v>
      </c>
      <c r="J80" s="73">
        <f t="shared" si="21"/>
        <v>0</v>
      </c>
      <c r="K80" s="181"/>
      <c r="L80" s="206"/>
      <c r="M80" s="204">
        <f t="shared" si="24"/>
        <v>0</v>
      </c>
      <c r="N80" s="1"/>
      <c r="O80" s="1"/>
      <c r="P80" s="1"/>
      <c r="Q80" s="1"/>
      <c r="R80" s="1"/>
      <c r="S80" s="1"/>
      <c r="T80" s="1"/>
    </row>
    <row r="81" spans="1:20" ht="23.25" customHeight="1">
      <c r="A81" s="215">
        <v>6</v>
      </c>
      <c r="B81" s="348" t="s">
        <v>26</v>
      </c>
      <c r="C81" s="181"/>
      <c r="D81" s="206">
        <v>6</v>
      </c>
      <c r="E81" s="204">
        <f t="shared" si="22"/>
        <v>0</v>
      </c>
      <c r="F81" s="181"/>
      <c r="G81" s="206"/>
      <c r="H81" s="204">
        <f t="shared" si="23"/>
        <v>0</v>
      </c>
      <c r="I81" s="72">
        <f aca="true" t="shared" si="25" ref="I81:I96">IF(C81=0,0,F81*100/C81)</f>
        <v>0</v>
      </c>
      <c r="J81" s="73">
        <f aca="true" t="shared" si="26" ref="J81:J96">IF(D81=0,0,G81*100/D81)</f>
        <v>0</v>
      </c>
      <c r="K81" s="181"/>
      <c r="L81" s="206"/>
      <c r="M81" s="204">
        <f t="shared" si="24"/>
        <v>0</v>
      </c>
      <c r="N81" s="1"/>
      <c r="O81" s="1"/>
      <c r="P81" s="1"/>
      <c r="Q81" s="1"/>
      <c r="R81" s="1"/>
      <c r="S81" s="1"/>
      <c r="T81" s="1"/>
    </row>
    <row r="82" spans="1:20" ht="23.25" customHeight="1">
      <c r="A82" s="215">
        <v>7</v>
      </c>
      <c r="B82" s="348" t="s">
        <v>27</v>
      </c>
      <c r="C82" s="181"/>
      <c r="D82" s="206"/>
      <c r="E82" s="204">
        <f t="shared" si="22"/>
        <v>0</v>
      </c>
      <c r="F82" s="181"/>
      <c r="G82" s="206"/>
      <c r="H82" s="204">
        <f t="shared" si="23"/>
        <v>0</v>
      </c>
      <c r="I82" s="72">
        <f t="shared" si="25"/>
        <v>0</v>
      </c>
      <c r="J82" s="73">
        <f t="shared" si="26"/>
        <v>0</v>
      </c>
      <c r="K82" s="181"/>
      <c r="L82" s="206"/>
      <c r="M82" s="204">
        <f t="shared" si="24"/>
        <v>0</v>
      </c>
      <c r="N82" s="1"/>
      <c r="O82" s="1"/>
      <c r="P82" s="1"/>
      <c r="Q82" s="1"/>
      <c r="R82" s="1"/>
      <c r="S82" s="1"/>
      <c r="T82" s="1"/>
    </row>
    <row r="83" spans="1:20" ht="23.25" customHeight="1">
      <c r="A83" s="215">
        <v>8</v>
      </c>
      <c r="B83" s="348" t="s">
        <v>28</v>
      </c>
      <c r="C83" s="181"/>
      <c r="D83" s="206"/>
      <c r="E83" s="204">
        <f t="shared" si="22"/>
        <v>0</v>
      </c>
      <c r="F83" s="181"/>
      <c r="G83" s="206"/>
      <c r="H83" s="204">
        <f t="shared" si="23"/>
        <v>0</v>
      </c>
      <c r="I83" s="72">
        <f t="shared" si="25"/>
        <v>0</v>
      </c>
      <c r="J83" s="73">
        <f t="shared" si="26"/>
        <v>0</v>
      </c>
      <c r="K83" s="181"/>
      <c r="L83" s="206"/>
      <c r="M83" s="204">
        <f t="shared" si="24"/>
        <v>0</v>
      </c>
      <c r="N83" s="1"/>
      <c r="O83" s="1"/>
      <c r="P83" s="1"/>
      <c r="Q83" s="1"/>
      <c r="R83" s="1"/>
      <c r="S83" s="1"/>
      <c r="T83" s="1"/>
    </row>
    <row r="84" spans="1:20" ht="23.25" customHeight="1">
      <c r="A84" s="215">
        <v>9</v>
      </c>
      <c r="B84" s="348" t="s">
        <v>29</v>
      </c>
      <c r="C84" s="181"/>
      <c r="D84" s="206">
        <v>5</v>
      </c>
      <c r="E84" s="204">
        <f t="shared" si="22"/>
        <v>0</v>
      </c>
      <c r="F84" s="181"/>
      <c r="G84" s="206">
        <v>1</v>
      </c>
      <c r="H84" s="204">
        <f t="shared" si="23"/>
        <v>0</v>
      </c>
      <c r="I84" s="72">
        <f t="shared" si="25"/>
        <v>0</v>
      </c>
      <c r="J84" s="73">
        <f t="shared" si="26"/>
        <v>20</v>
      </c>
      <c r="K84" s="181"/>
      <c r="L84" s="206"/>
      <c r="M84" s="204">
        <f t="shared" si="24"/>
        <v>0</v>
      </c>
      <c r="N84" s="1"/>
      <c r="O84" s="1"/>
      <c r="P84" s="1"/>
      <c r="Q84" s="1"/>
      <c r="R84" s="1"/>
      <c r="S84" s="1"/>
      <c r="T84" s="1"/>
    </row>
    <row r="85" spans="1:20" ht="23.25" customHeight="1">
      <c r="A85" s="215">
        <v>10</v>
      </c>
      <c r="B85" s="348" t="s">
        <v>30</v>
      </c>
      <c r="C85" s="181"/>
      <c r="D85" s="206"/>
      <c r="E85" s="204">
        <f t="shared" si="22"/>
        <v>0</v>
      </c>
      <c r="F85" s="181"/>
      <c r="G85" s="206"/>
      <c r="H85" s="204">
        <f t="shared" si="23"/>
        <v>0</v>
      </c>
      <c r="I85" s="72">
        <f t="shared" si="25"/>
        <v>0</v>
      </c>
      <c r="J85" s="73">
        <f t="shared" si="26"/>
        <v>0</v>
      </c>
      <c r="K85" s="181"/>
      <c r="L85" s="206"/>
      <c r="M85" s="204">
        <f t="shared" si="24"/>
        <v>0</v>
      </c>
      <c r="N85" s="1"/>
      <c r="O85" s="1"/>
      <c r="P85" s="1"/>
      <c r="Q85" s="1"/>
      <c r="R85" s="1"/>
      <c r="S85" s="1"/>
      <c r="T85" s="1"/>
    </row>
    <row r="86" spans="1:20" ht="23.25" customHeight="1">
      <c r="A86" s="215">
        <v>11</v>
      </c>
      <c r="B86" s="348" t="s">
        <v>31</v>
      </c>
      <c r="C86" s="181"/>
      <c r="D86" s="206"/>
      <c r="E86" s="204">
        <f t="shared" si="22"/>
        <v>0</v>
      </c>
      <c r="F86" s="181"/>
      <c r="G86" s="206"/>
      <c r="H86" s="204">
        <f t="shared" si="23"/>
        <v>0</v>
      </c>
      <c r="I86" s="72">
        <f t="shared" si="25"/>
        <v>0</v>
      </c>
      <c r="J86" s="73">
        <f t="shared" si="26"/>
        <v>0</v>
      </c>
      <c r="K86" s="181"/>
      <c r="L86" s="206"/>
      <c r="M86" s="204">
        <f t="shared" si="24"/>
        <v>0</v>
      </c>
      <c r="N86" s="1"/>
      <c r="O86" s="1"/>
      <c r="P86" s="1"/>
      <c r="Q86" s="1"/>
      <c r="R86" s="1"/>
      <c r="S86" s="1"/>
      <c r="T86" s="1"/>
    </row>
    <row r="87" spans="1:20" ht="23.25" customHeight="1">
      <c r="A87" s="215">
        <v>12</v>
      </c>
      <c r="B87" s="348" t="s">
        <v>32</v>
      </c>
      <c r="C87" s="181"/>
      <c r="D87" s="206"/>
      <c r="E87" s="204">
        <f t="shared" si="22"/>
        <v>0</v>
      </c>
      <c r="F87" s="181"/>
      <c r="G87" s="206"/>
      <c r="H87" s="204">
        <f t="shared" si="23"/>
        <v>0</v>
      </c>
      <c r="I87" s="72">
        <f t="shared" si="25"/>
        <v>0</v>
      </c>
      <c r="J87" s="73">
        <f t="shared" si="26"/>
        <v>0</v>
      </c>
      <c r="K87" s="181"/>
      <c r="L87" s="206"/>
      <c r="M87" s="204">
        <f t="shared" si="24"/>
        <v>0</v>
      </c>
      <c r="N87" s="1"/>
      <c r="O87" s="1"/>
      <c r="P87" s="1"/>
      <c r="Q87" s="1"/>
      <c r="R87" s="1"/>
      <c r="S87" s="1"/>
      <c r="T87" s="1"/>
    </row>
    <row r="88" spans="1:20" ht="23.25" customHeight="1">
      <c r="A88" s="215">
        <v>13</v>
      </c>
      <c r="B88" s="348" t="s">
        <v>33</v>
      </c>
      <c r="C88" s="181"/>
      <c r="D88" s="206"/>
      <c r="E88" s="204">
        <f t="shared" si="22"/>
        <v>0</v>
      </c>
      <c r="F88" s="181"/>
      <c r="G88" s="206"/>
      <c r="H88" s="204">
        <f t="shared" si="23"/>
        <v>0</v>
      </c>
      <c r="I88" s="72">
        <f t="shared" si="25"/>
        <v>0</v>
      </c>
      <c r="J88" s="73">
        <f t="shared" si="26"/>
        <v>0</v>
      </c>
      <c r="K88" s="181"/>
      <c r="L88" s="206"/>
      <c r="M88" s="204">
        <f t="shared" si="24"/>
        <v>0</v>
      </c>
      <c r="N88" s="1"/>
      <c r="O88" s="1"/>
      <c r="P88" s="1"/>
      <c r="Q88" s="1"/>
      <c r="R88" s="1"/>
      <c r="S88" s="1"/>
      <c r="T88" s="1"/>
    </row>
    <row r="89" spans="1:20" ht="23.25" customHeight="1">
      <c r="A89" s="215">
        <v>14</v>
      </c>
      <c r="B89" s="348" t="s">
        <v>34</v>
      </c>
      <c r="C89" s="181"/>
      <c r="D89" s="206">
        <v>5</v>
      </c>
      <c r="E89" s="204">
        <f t="shared" si="22"/>
        <v>0</v>
      </c>
      <c r="F89" s="181"/>
      <c r="G89" s="206"/>
      <c r="H89" s="204">
        <f t="shared" si="23"/>
        <v>0</v>
      </c>
      <c r="I89" s="72">
        <f t="shared" si="25"/>
        <v>0</v>
      </c>
      <c r="J89" s="73">
        <f t="shared" si="26"/>
        <v>0</v>
      </c>
      <c r="K89" s="181"/>
      <c r="L89" s="206"/>
      <c r="M89" s="204">
        <f t="shared" si="24"/>
        <v>0</v>
      </c>
      <c r="N89" s="1"/>
      <c r="O89" s="1"/>
      <c r="P89" s="1"/>
      <c r="Q89" s="1"/>
      <c r="R89" s="1"/>
      <c r="S89" s="1"/>
      <c r="T89" s="1"/>
    </row>
    <row r="90" spans="1:20" ht="23.25" customHeight="1">
      <c r="A90" s="215">
        <v>15</v>
      </c>
      <c r="B90" s="348" t="s">
        <v>35</v>
      </c>
      <c r="C90" s="181"/>
      <c r="D90" s="206">
        <v>11</v>
      </c>
      <c r="E90" s="204">
        <f t="shared" si="22"/>
        <v>0</v>
      </c>
      <c r="F90" s="181"/>
      <c r="G90" s="206"/>
      <c r="H90" s="204">
        <f t="shared" si="23"/>
        <v>0</v>
      </c>
      <c r="I90" s="72">
        <f t="shared" si="25"/>
        <v>0</v>
      </c>
      <c r="J90" s="73">
        <f t="shared" si="26"/>
        <v>0</v>
      </c>
      <c r="K90" s="181"/>
      <c r="L90" s="206"/>
      <c r="M90" s="204">
        <f t="shared" si="24"/>
        <v>0</v>
      </c>
      <c r="N90" s="1"/>
      <c r="O90" s="1"/>
      <c r="P90" s="1"/>
      <c r="Q90" s="1"/>
      <c r="R90" s="1"/>
      <c r="S90" s="1"/>
      <c r="T90" s="1"/>
    </row>
    <row r="91" spans="1:20" ht="23.25" customHeight="1">
      <c r="A91" s="215">
        <v>16</v>
      </c>
      <c r="B91" s="348" t="s">
        <v>36</v>
      </c>
      <c r="C91" s="181"/>
      <c r="D91" s="206">
        <v>58</v>
      </c>
      <c r="E91" s="204">
        <f t="shared" si="22"/>
        <v>0</v>
      </c>
      <c r="F91" s="181"/>
      <c r="G91" s="206">
        <v>1</v>
      </c>
      <c r="H91" s="204">
        <f t="shared" si="23"/>
        <v>0</v>
      </c>
      <c r="I91" s="72">
        <f t="shared" si="25"/>
        <v>0</v>
      </c>
      <c r="J91" s="73">
        <f t="shared" si="26"/>
        <v>1.7241379310344827</v>
      </c>
      <c r="K91" s="181"/>
      <c r="L91" s="206"/>
      <c r="M91" s="204">
        <f t="shared" si="24"/>
        <v>0</v>
      </c>
      <c r="N91" s="1"/>
      <c r="O91" s="1"/>
      <c r="P91" s="1"/>
      <c r="Q91" s="1"/>
      <c r="R91" s="1"/>
      <c r="S91" s="1"/>
      <c r="T91" s="1"/>
    </row>
    <row r="92" spans="1:20" ht="23.25" customHeight="1">
      <c r="A92" s="215">
        <v>17</v>
      </c>
      <c r="B92" s="348" t="s">
        <v>37</v>
      </c>
      <c r="C92" s="181"/>
      <c r="D92" s="206">
        <v>17</v>
      </c>
      <c r="E92" s="204">
        <f t="shared" si="22"/>
        <v>0</v>
      </c>
      <c r="F92" s="181"/>
      <c r="G92" s="206"/>
      <c r="H92" s="204">
        <f t="shared" si="23"/>
        <v>0</v>
      </c>
      <c r="I92" s="72">
        <f t="shared" si="25"/>
        <v>0</v>
      </c>
      <c r="J92" s="73">
        <f t="shared" si="26"/>
        <v>0</v>
      </c>
      <c r="K92" s="181"/>
      <c r="L92" s="206"/>
      <c r="M92" s="204">
        <f t="shared" si="24"/>
        <v>0</v>
      </c>
      <c r="N92" s="1"/>
      <c r="O92" s="1"/>
      <c r="P92" s="1"/>
      <c r="Q92" s="1"/>
      <c r="R92" s="1"/>
      <c r="S92" s="1"/>
      <c r="T92" s="1"/>
    </row>
    <row r="93" spans="1:20" ht="23.25" customHeight="1">
      <c r="A93" s="215">
        <v>18</v>
      </c>
      <c r="B93" s="348" t="s">
        <v>38</v>
      </c>
      <c r="C93" s="181"/>
      <c r="D93" s="206"/>
      <c r="E93" s="204">
        <f t="shared" si="22"/>
        <v>0</v>
      </c>
      <c r="F93" s="181"/>
      <c r="G93" s="206"/>
      <c r="H93" s="204">
        <f t="shared" si="23"/>
        <v>0</v>
      </c>
      <c r="I93" s="72">
        <f t="shared" si="25"/>
        <v>0</v>
      </c>
      <c r="J93" s="73">
        <f t="shared" si="26"/>
        <v>0</v>
      </c>
      <c r="K93" s="181"/>
      <c r="L93" s="206"/>
      <c r="M93" s="204">
        <f t="shared" si="24"/>
        <v>0</v>
      </c>
      <c r="N93" s="1"/>
      <c r="O93" s="1"/>
      <c r="P93" s="1"/>
      <c r="Q93" s="1"/>
      <c r="R93" s="1"/>
      <c r="S93" s="1"/>
      <c r="T93" s="1"/>
    </row>
    <row r="94" spans="1:20" ht="23.25" customHeight="1">
      <c r="A94" s="215">
        <v>19</v>
      </c>
      <c r="B94" s="348" t="s">
        <v>39</v>
      </c>
      <c r="C94" s="181"/>
      <c r="D94" s="206"/>
      <c r="E94" s="204">
        <f t="shared" si="22"/>
        <v>0</v>
      </c>
      <c r="F94" s="181"/>
      <c r="G94" s="206"/>
      <c r="H94" s="204">
        <f t="shared" si="23"/>
        <v>0</v>
      </c>
      <c r="I94" s="72">
        <f t="shared" si="25"/>
        <v>0</v>
      </c>
      <c r="J94" s="73">
        <f t="shared" si="26"/>
        <v>0</v>
      </c>
      <c r="K94" s="181"/>
      <c r="L94" s="206"/>
      <c r="M94" s="204">
        <f t="shared" si="24"/>
        <v>0</v>
      </c>
      <c r="N94" s="1"/>
      <c r="O94" s="1"/>
      <c r="P94" s="1"/>
      <c r="Q94" s="1"/>
      <c r="R94" s="1"/>
      <c r="S94" s="1"/>
      <c r="T94" s="1"/>
    </row>
    <row r="95" spans="1:20" ht="23.25" customHeight="1">
      <c r="A95" s="215">
        <v>20</v>
      </c>
      <c r="B95" s="348" t="s">
        <v>40</v>
      </c>
      <c r="C95" s="181"/>
      <c r="D95" s="206">
        <v>2</v>
      </c>
      <c r="E95" s="204">
        <f t="shared" si="22"/>
        <v>0</v>
      </c>
      <c r="F95" s="181"/>
      <c r="G95" s="206"/>
      <c r="H95" s="204">
        <f t="shared" si="23"/>
        <v>0</v>
      </c>
      <c r="I95" s="72">
        <f t="shared" si="25"/>
        <v>0</v>
      </c>
      <c r="J95" s="73">
        <f t="shared" si="26"/>
        <v>0</v>
      </c>
      <c r="K95" s="181"/>
      <c r="L95" s="206"/>
      <c r="M95" s="204">
        <f t="shared" si="24"/>
        <v>0</v>
      </c>
      <c r="N95" s="1"/>
      <c r="O95" s="1"/>
      <c r="P95" s="1"/>
      <c r="Q95" s="1"/>
      <c r="R95" s="1"/>
      <c r="S95" s="1"/>
      <c r="T95" s="1"/>
    </row>
    <row r="96" spans="1:20" ht="23.25" customHeight="1" thickBot="1">
      <c r="A96" s="346">
        <v>21</v>
      </c>
      <c r="B96" s="344" t="s">
        <v>447</v>
      </c>
      <c r="C96" s="181"/>
      <c r="D96" s="206">
        <v>31</v>
      </c>
      <c r="E96" s="204">
        <f t="shared" si="22"/>
        <v>0</v>
      </c>
      <c r="F96" s="181"/>
      <c r="G96" s="206">
        <v>12</v>
      </c>
      <c r="H96" s="204">
        <f t="shared" si="23"/>
        <v>0</v>
      </c>
      <c r="I96" s="72">
        <f t="shared" si="25"/>
        <v>0</v>
      </c>
      <c r="J96" s="73">
        <f t="shared" si="26"/>
        <v>38.70967741935484</v>
      </c>
      <c r="K96" s="181"/>
      <c r="L96" s="206"/>
      <c r="M96" s="204">
        <f t="shared" si="24"/>
        <v>0</v>
      </c>
      <c r="N96" s="1"/>
      <c r="O96" s="1"/>
      <c r="P96" s="1"/>
      <c r="Q96" s="1"/>
      <c r="R96" s="1"/>
      <c r="S96" s="1"/>
      <c r="T96" s="1"/>
    </row>
    <row r="97" spans="1:20" ht="23.25" customHeight="1" thickBot="1">
      <c r="A97" s="216">
        <v>22</v>
      </c>
      <c r="B97" s="341" t="s">
        <v>564</v>
      </c>
      <c r="C97" s="207">
        <v>0</v>
      </c>
      <c r="D97" s="214">
        <v>155</v>
      </c>
      <c r="E97" s="64">
        <f>IF(C97=0,0,IF(D97=0,"-100,0",IF(D97*100/C97&lt;200,ROUND(D97*100/C97-100,1),ROUND(D97/C97,1)&amp;" р")))</f>
        <v>0</v>
      </c>
      <c r="F97" s="207">
        <v>0</v>
      </c>
      <c r="G97" s="214">
        <v>14</v>
      </c>
      <c r="H97" s="64">
        <f>IF(F97=0,0,IF(G97=0,"-100,0",IF(G97*100/F97&lt;200,ROUND(G97*100/F97-100,1),ROUND(G97/F97,1)&amp;" р")))</f>
        <v>0</v>
      </c>
      <c r="I97" s="65">
        <f>IF(C97=0,0,F97*100/C97)</f>
        <v>0</v>
      </c>
      <c r="J97" s="66">
        <f>IF(D97=0,0,G97*100/D97)</f>
        <v>9.03225806451613</v>
      </c>
      <c r="K97" s="207">
        <v>0</v>
      </c>
      <c r="L97" s="214">
        <v>0</v>
      </c>
      <c r="M97" s="64">
        <f>IF(K97=0,0,IF(L97=0,"-100,0",IF(L97*100/K97&lt;200,ROUND(L97*100/K97-100,1),ROUND(L97/K97,1)&amp;" р")))</f>
        <v>0</v>
      </c>
      <c r="N97" s="1"/>
      <c r="O97" s="1"/>
      <c r="P97" s="1"/>
      <c r="Q97" s="1"/>
      <c r="R97" s="1"/>
      <c r="S97" s="1"/>
      <c r="T97" s="1"/>
    </row>
    <row r="98" spans="1:20" ht="5.25" customHeight="1">
      <c r="A98" s="75"/>
      <c r="B98" s="76"/>
      <c r="C98" s="77"/>
      <c r="D98" s="77"/>
      <c r="E98" s="78"/>
      <c r="F98" s="77"/>
      <c r="G98" s="77"/>
      <c r="H98" s="78"/>
      <c r="I98" s="79"/>
      <c r="J98" s="79"/>
      <c r="K98" s="67"/>
      <c r="L98" s="67"/>
      <c r="M98" s="67"/>
      <c r="N98" s="67"/>
      <c r="O98" s="67"/>
      <c r="P98" s="67"/>
      <c r="Q98" s="67"/>
      <c r="R98" s="67"/>
      <c r="S98" s="67"/>
      <c r="T98" s="67"/>
    </row>
    <row r="99" spans="1:20" ht="15.75">
      <c r="A99" s="80" t="s">
        <v>791</v>
      </c>
      <c r="B99" s="80"/>
      <c r="C99" s="80"/>
      <c r="D99" s="80"/>
      <c r="E99" s="80"/>
      <c r="F99" s="80"/>
      <c r="G99" s="80"/>
      <c r="H99" s="80"/>
      <c r="I99" s="80"/>
      <c r="J99" s="80"/>
      <c r="K99" s="67"/>
      <c r="L99" s="67"/>
      <c r="M99" s="67"/>
      <c r="N99" s="67"/>
      <c r="O99" s="67"/>
      <c r="P99" s="67"/>
      <c r="Q99" s="67"/>
      <c r="R99" s="67"/>
      <c r="S99" s="67"/>
      <c r="T99" s="67"/>
    </row>
    <row r="100" spans="1:20" ht="3" customHeight="1" thickBot="1">
      <c r="A100" s="67"/>
      <c r="B100" s="6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67"/>
      <c r="R100" s="67"/>
      <c r="S100" s="67"/>
      <c r="T100" s="67"/>
    </row>
    <row r="101" spans="1:20" ht="24.75" customHeight="1" thickBot="1">
      <c r="A101" s="666" t="s">
        <v>202</v>
      </c>
      <c r="B101" s="669" t="s">
        <v>203</v>
      </c>
      <c r="C101" s="657" t="s">
        <v>257</v>
      </c>
      <c r="D101" s="658"/>
      <c r="E101" s="661" t="s">
        <v>60</v>
      </c>
      <c r="F101" s="665"/>
      <c r="G101" s="665"/>
      <c r="H101" s="662"/>
      <c r="I101" s="657" t="s">
        <v>792</v>
      </c>
      <c r="J101" s="658"/>
      <c r="K101" s="661" t="s">
        <v>60</v>
      </c>
      <c r="L101" s="665"/>
      <c r="M101" s="665"/>
      <c r="N101" s="662"/>
      <c r="O101" s="711" t="s">
        <v>835</v>
      </c>
      <c r="P101" s="712"/>
      <c r="Q101" s="661" t="s">
        <v>60</v>
      </c>
      <c r="R101" s="665"/>
      <c r="S101" s="665"/>
      <c r="T101" s="662"/>
    </row>
    <row r="102" spans="1:20" ht="51.75" customHeight="1" thickBot="1">
      <c r="A102" s="667"/>
      <c r="B102" s="669"/>
      <c r="C102" s="659"/>
      <c r="D102" s="660"/>
      <c r="E102" s="663" t="s">
        <v>344</v>
      </c>
      <c r="F102" s="664"/>
      <c r="G102" s="663" t="s">
        <v>345</v>
      </c>
      <c r="H102" s="664"/>
      <c r="I102" s="659"/>
      <c r="J102" s="660"/>
      <c r="K102" s="663" t="s">
        <v>344</v>
      </c>
      <c r="L102" s="664"/>
      <c r="M102" s="663" t="s">
        <v>345</v>
      </c>
      <c r="N102" s="664"/>
      <c r="O102" s="713"/>
      <c r="P102" s="714"/>
      <c r="Q102" s="663" t="s">
        <v>344</v>
      </c>
      <c r="R102" s="664"/>
      <c r="S102" s="663" t="s">
        <v>345</v>
      </c>
      <c r="T102" s="664"/>
    </row>
    <row r="103" spans="1:20" ht="21.75" customHeight="1" thickBot="1">
      <c r="A103" s="668"/>
      <c r="B103" s="669"/>
      <c r="C103" s="81">
        <f>M47</f>
        <v>2012</v>
      </c>
      <c r="D103" s="82">
        <f>N47</f>
        <v>2013</v>
      </c>
      <c r="E103" s="81">
        <f aca="true" t="shared" si="27" ref="E103:T103">C103</f>
        <v>2012</v>
      </c>
      <c r="F103" s="82">
        <f t="shared" si="27"/>
        <v>2013</v>
      </c>
      <c r="G103" s="81">
        <f t="shared" si="27"/>
        <v>2012</v>
      </c>
      <c r="H103" s="82">
        <f t="shared" si="27"/>
        <v>2013</v>
      </c>
      <c r="I103" s="81">
        <f t="shared" si="27"/>
        <v>2012</v>
      </c>
      <c r="J103" s="82">
        <f t="shared" si="27"/>
        <v>2013</v>
      </c>
      <c r="K103" s="81">
        <f t="shared" si="27"/>
        <v>2012</v>
      </c>
      <c r="L103" s="82">
        <f t="shared" si="27"/>
        <v>2013</v>
      </c>
      <c r="M103" s="81">
        <f t="shared" si="27"/>
        <v>2012</v>
      </c>
      <c r="N103" s="82">
        <f t="shared" si="27"/>
        <v>2013</v>
      </c>
      <c r="O103" s="81">
        <f t="shared" si="27"/>
        <v>2012</v>
      </c>
      <c r="P103" s="82">
        <f t="shared" si="27"/>
        <v>2013</v>
      </c>
      <c r="Q103" s="81">
        <f t="shared" si="27"/>
        <v>2012</v>
      </c>
      <c r="R103" s="82">
        <f t="shared" si="27"/>
        <v>2013</v>
      </c>
      <c r="S103" s="81">
        <f t="shared" si="27"/>
        <v>2012</v>
      </c>
      <c r="T103" s="82">
        <f t="shared" si="27"/>
        <v>2013</v>
      </c>
    </row>
    <row r="104" spans="1:20" ht="23.25" customHeight="1">
      <c r="A104" s="345">
        <v>1</v>
      </c>
      <c r="B104" s="347" t="s">
        <v>21</v>
      </c>
      <c r="C104" s="180"/>
      <c r="D104" s="208"/>
      <c r="E104" s="180"/>
      <c r="F104" s="208"/>
      <c r="G104" s="180"/>
      <c r="H104" s="208"/>
      <c r="I104" s="180"/>
      <c r="J104" s="208"/>
      <c r="K104" s="180"/>
      <c r="L104" s="208"/>
      <c r="M104" s="180"/>
      <c r="N104" s="208"/>
      <c r="O104" s="180"/>
      <c r="P104" s="208"/>
      <c r="Q104" s="180"/>
      <c r="R104" s="208"/>
      <c r="S104" s="180"/>
      <c r="T104" s="208"/>
    </row>
    <row r="105" spans="1:20" ht="23.25" customHeight="1">
      <c r="A105" s="215">
        <v>2</v>
      </c>
      <c r="B105" s="348" t="s">
        <v>22</v>
      </c>
      <c r="C105" s="181"/>
      <c r="D105" s="209"/>
      <c r="E105" s="181"/>
      <c r="F105" s="209"/>
      <c r="G105" s="181"/>
      <c r="H105" s="209"/>
      <c r="I105" s="181"/>
      <c r="J105" s="209"/>
      <c r="K105" s="181"/>
      <c r="L105" s="209"/>
      <c r="M105" s="181"/>
      <c r="N105" s="209"/>
      <c r="O105" s="181"/>
      <c r="P105" s="209"/>
      <c r="Q105" s="181"/>
      <c r="R105" s="209"/>
      <c r="S105" s="181"/>
      <c r="T105" s="209"/>
    </row>
    <row r="106" spans="1:20" ht="23.25" customHeight="1">
      <c r="A106" s="215">
        <v>3</v>
      </c>
      <c r="B106" s="348" t="s">
        <v>23</v>
      </c>
      <c r="C106" s="181"/>
      <c r="D106" s="209"/>
      <c r="E106" s="181"/>
      <c r="F106" s="209"/>
      <c r="G106" s="181"/>
      <c r="H106" s="209"/>
      <c r="I106" s="181"/>
      <c r="J106" s="209"/>
      <c r="K106" s="181"/>
      <c r="L106" s="209"/>
      <c r="M106" s="181"/>
      <c r="N106" s="209"/>
      <c r="O106" s="181"/>
      <c r="P106" s="209"/>
      <c r="Q106" s="181"/>
      <c r="R106" s="209"/>
      <c r="S106" s="181"/>
      <c r="T106" s="209"/>
    </row>
    <row r="107" spans="1:20" ht="23.25" customHeight="1">
      <c r="A107" s="215">
        <v>4</v>
      </c>
      <c r="B107" s="348" t="s">
        <v>24</v>
      </c>
      <c r="C107" s="181"/>
      <c r="D107" s="209"/>
      <c r="E107" s="181"/>
      <c r="F107" s="209"/>
      <c r="G107" s="181"/>
      <c r="H107" s="209"/>
      <c r="I107" s="181"/>
      <c r="J107" s="209"/>
      <c r="K107" s="181"/>
      <c r="L107" s="209"/>
      <c r="M107" s="181"/>
      <c r="N107" s="209"/>
      <c r="O107" s="181"/>
      <c r="P107" s="209"/>
      <c r="Q107" s="181"/>
      <c r="R107" s="209"/>
      <c r="S107" s="181"/>
      <c r="T107" s="209"/>
    </row>
    <row r="108" spans="1:20" ht="23.25" customHeight="1">
      <c r="A108" s="215">
        <v>5</v>
      </c>
      <c r="B108" s="348" t="s">
        <v>25</v>
      </c>
      <c r="C108" s="181"/>
      <c r="D108" s="209"/>
      <c r="E108" s="181"/>
      <c r="F108" s="209"/>
      <c r="G108" s="181"/>
      <c r="H108" s="209"/>
      <c r="I108" s="181"/>
      <c r="J108" s="209"/>
      <c r="K108" s="181"/>
      <c r="L108" s="209"/>
      <c r="M108" s="181"/>
      <c r="N108" s="209"/>
      <c r="O108" s="181"/>
      <c r="P108" s="209"/>
      <c r="Q108" s="181"/>
      <c r="R108" s="209"/>
      <c r="S108" s="181"/>
      <c r="T108" s="209"/>
    </row>
    <row r="109" spans="1:20" ht="23.25" customHeight="1">
      <c r="A109" s="215">
        <v>6</v>
      </c>
      <c r="B109" s="348" t="s">
        <v>26</v>
      </c>
      <c r="C109" s="181"/>
      <c r="D109" s="209"/>
      <c r="E109" s="181"/>
      <c r="F109" s="209"/>
      <c r="G109" s="181"/>
      <c r="H109" s="209"/>
      <c r="I109" s="181"/>
      <c r="J109" s="209"/>
      <c r="K109" s="181"/>
      <c r="L109" s="209"/>
      <c r="M109" s="181"/>
      <c r="N109" s="209"/>
      <c r="O109" s="181"/>
      <c r="P109" s="209"/>
      <c r="Q109" s="181"/>
      <c r="R109" s="209"/>
      <c r="S109" s="181"/>
      <c r="T109" s="209"/>
    </row>
    <row r="110" spans="1:20" ht="23.25" customHeight="1">
      <c r="A110" s="215">
        <v>7</v>
      </c>
      <c r="B110" s="348" t="s">
        <v>27</v>
      </c>
      <c r="C110" s="181"/>
      <c r="D110" s="209"/>
      <c r="E110" s="181"/>
      <c r="F110" s="209"/>
      <c r="G110" s="181"/>
      <c r="H110" s="209"/>
      <c r="I110" s="181"/>
      <c r="J110" s="209"/>
      <c r="K110" s="181"/>
      <c r="L110" s="209"/>
      <c r="M110" s="181"/>
      <c r="N110" s="209"/>
      <c r="O110" s="181"/>
      <c r="P110" s="209"/>
      <c r="Q110" s="181"/>
      <c r="R110" s="209"/>
      <c r="S110" s="181"/>
      <c r="T110" s="209"/>
    </row>
    <row r="111" spans="1:20" ht="23.25" customHeight="1">
      <c r="A111" s="215">
        <v>8</v>
      </c>
      <c r="B111" s="348" t="s">
        <v>28</v>
      </c>
      <c r="C111" s="181"/>
      <c r="D111" s="209"/>
      <c r="E111" s="181"/>
      <c r="F111" s="209"/>
      <c r="G111" s="181"/>
      <c r="H111" s="209"/>
      <c r="I111" s="181"/>
      <c r="J111" s="209"/>
      <c r="K111" s="181"/>
      <c r="L111" s="209"/>
      <c r="M111" s="181"/>
      <c r="N111" s="209"/>
      <c r="O111" s="181"/>
      <c r="P111" s="209"/>
      <c r="Q111" s="181"/>
      <c r="R111" s="209"/>
      <c r="S111" s="181"/>
      <c r="T111" s="209"/>
    </row>
    <row r="112" spans="1:20" ht="23.25" customHeight="1">
      <c r="A112" s="215">
        <v>9</v>
      </c>
      <c r="B112" s="348" t="s">
        <v>29</v>
      </c>
      <c r="C112" s="181"/>
      <c r="D112" s="209"/>
      <c r="E112" s="181"/>
      <c r="F112" s="209"/>
      <c r="G112" s="181"/>
      <c r="H112" s="209"/>
      <c r="I112" s="181"/>
      <c r="J112" s="209"/>
      <c r="K112" s="181"/>
      <c r="L112" s="209"/>
      <c r="M112" s="181"/>
      <c r="N112" s="209"/>
      <c r="O112" s="181"/>
      <c r="P112" s="209"/>
      <c r="Q112" s="181"/>
      <c r="R112" s="209"/>
      <c r="S112" s="181"/>
      <c r="T112" s="209"/>
    </row>
    <row r="113" spans="1:20" ht="23.25" customHeight="1">
      <c r="A113" s="215">
        <v>10</v>
      </c>
      <c r="B113" s="348" t="s">
        <v>30</v>
      </c>
      <c r="C113" s="181"/>
      <c r="D113" s="209"/>
      <c r="E113" s="181"/>
      <c r="F113" s="209"/>
      <c r="G113" s="181"/>
      <c r="H113" s="209"/>
      <c r="I113" s="181"/>
      <c r="J113" s="209"/>
      <c r="K113" s="181"/>
      <c r="L113" s="209"/>
      <c r="M113" s="181"/>
      <c r="N113" s="209"/>
      <c r="O113" s="181"/>
      <c r="P113" s="209"/>
      <c r="Q113" s="181"/>
      <c r="R113" s="209"/>
      <c r="S113" s="181"/>
      <c r="T113" s="209"/>
    </row>
    <row r="114" spans="1:20" ht="23.25" customHeight="1">
      <c r="A114" s="215">
        <v>11</v>
      </c>
      <c r="B114" s="348" t="s">
        <v>31</v>
      </c>
      <c r="C114" s="181"/>
      <c r="D114" s="209"/>
      <c r="E114" s="181"/>
      <c r="F114" s="209"/>
      <c r="G114" s="181"/>
      <c r="H114" s="209"/>
      <c r="I114" s="181"/>
      <c r="J114" s="209"/>
      <c r="K114" s="181"/>
      <c r="L114" s="209"/>
      <c r="M114" s="181"/>
      <c r="N114" s="209"/>
      <c r="O114" s="181"/>
      <c r="P114" s="209"/>
      <c r="Q114" s="181"/>
      <c r="R114" s="209"/>
      <c r="S114" s="181"/>
      <c r="T114" s="209"/>
    </row>
    <row r="115" spans="1:20" ht="23.25" customHeight="1">
      <c r="A115" s="215">
        <v>12</v>
      </c>
      <c r="B115" s="348" t="s">
        <v>32</v>
      </c>
      <c r="C115" s="181"/>
      <c r="D115" s="209"/>
      <c r="E115" s="181"/>
      <c r="F115" s="209"/>
      <c r="G115" s="181"/>
      <c r="H115" s="209"/>
      <c r="I115" s="181"/>
      <c r="J115" s="209"/>
      <c r="K115" s="181"/>
      <c r="L115" s="209"/>
      <c r="M115" s="181"/>
      <c r="N115" s="209"/>
      <c r="O115" s="181"/>
      <c r="P115" s="209"/>
      <c r="Q115" s="181"/>
      <c r="R115" s="209"/>
      <c r="S115" s="181"/>
      <c r="T115" s="209"/>
    </row>
    <row r="116" spans="1:20" ht="23.25" customHeight="1">
      <c r="A116" s="215">
        <v>13</v>
      </c>
      <c r="B116" s="348" t="s">
        <v>33</v>
      </c>
      <c r="C116" s="181"/>
      <c r="D116" s="209"/>
      <c r="E116" s="181"/>
      <c r="F116" s="209"/>
      <c r="G116" s="181"/>
      <c r="H116" s="209"/>
      <c r="I116" s="181"/>
      <c r="J116" s="209"/>
      <c r="K116" s="181"/>
      <c r="L116" s="209"/>
      <c r="M116" s="181"/>
      <c r="N116" s="209"/>
      <c r="O116" s="181"/>
      <c r="P116" s="209"/>
      <c r="Q116" s="181"/>
      <c r="R116" s="209"/>
      <c r="S116" s="181"/>
      <c r="T116" s="209"/>
    </row>
    <row r="117" spans="1:20" ht="23.25" customHeight="1">
      <c r="A117" s="215">
        <v>14</v>
      </c>
      <c r="B117" s="348" t="s">
        <v>34</v>
      </c>
      <c r="C117" s="181"/>
      <c r="D117" s="209"/>
      <c r="E117" s="181"/>
      <c r="F117" s="209"/>
      <c r="G117" s="181"/>
      <c r="H117" s="209"/>
      <c r="I117" s="181"/>
      <c r="J117" s="209"/>
      <c r="K117" s="181"/>
      <c r="L117" s="209"/>
      <c r="M117" s="181"/>
      <c r="N117" s="209"/>
      <c r="O117" s="181"/>
      <c r="P117" s="209"/>
      <c r="Q117" s="181"/>
      <c r="R117" s="209"/>
      <c r="S117" s="181"/>
      <c r="T117" s="209"/>
    </row>
    <row r="118" spans="1:20" ht="23.25" customHeight="1">
      <c r="A118" s="215">
        <v>15</v>
      </c>
      <c r="B118" s="348" t="s">
        <v>35</v>
      </c>
      <c r="C118" s="181"/>
      <c r="D118" s="209"/>
      <c r="E118" s="181"/>
      <c r="F118" s="209"/>
      <c r="G118" s="181"/>
      <c r="H118" s="209"/>
      <c r="I118" s="181"/>
      <c r="J118" s="209"/>
      <c r="K118" s="181"/>
      <c r="L118" s="209"/>
      <c r="M118" s="181"/>
      <c r="N118" s="209"/>
      <c r="O118" s="181"/>
      <c r="P118" s="209"/>
      <c r="Q118" s="181"/>
      <c r="R118" s="209"/>
      <c r="S118" s="181"/>
      <c r="T118" s="209"/>
    </row>
    <row r="119" spans="1:20" ht="23.25" customHeight="1">
      <c r="A119" s="215">
        <v>16</v>
      </c>
      <c r="B119" s="348" t="s">
        <v>36</v>
      </c>
      <c r="C119" s="181"/>
      <c r="D119" s="209"/>
      <c r="E119" s="181"/>
      <c r="F119" s="209"/>
      <c r="G119" s="181"/>
      <c r="H119" s="209"/>
      <c r="I119" s="181"/>
      <c r="J119" s="209"/>
      <c r="K119" s="181"/>
      <c r="L119" s="209"/>
      <c r="M119" s="181"/>
      <c r="N119" s="209"/>
      <c r="O119" s="181"/>
      <c r="P119" s="209"/>
      <c r="Q119" s="181"/>
      <c r="R119" s="209"/>
      <c r="S119" s="181"/>
      <c r="T119" s="209"/>
    </row>
    <row r="120" spans="1:20" ht="23.25" customHeight="1">
      <c r="A120" s="215">
        <v>17</v>
      </c>
      <c r="B120" s="348" t="s">
        <v>37</v>
      </c>
      <c r="C120" s="181"/>
      <c r="D120" s="209"/>
      <c r="E120" s="181"/>
      <c r="F120" s="209"/>
      <c r="G120" s="181"/>
      <c r="H120" s="209"/>
      <c r="I120" s="181"/>
      <c r="J120" s="209"/>
      <c r="K120" s="181"/>
      <c r="L120" s="209"/>
      <c r="M120" s="181"/>
      <c r="N120" s="209"/>
      <c r="O120" s="181"/>
      <c r="P120" s="209"/>
      <c r="Q120" s="181"/>
      <c r="R120" s="209"/>
      <c r="S120" s="181"/>
      <c r="T120" s="209"/>
    </row>
    <row r="121" spans="1:20" ht="23.25" customHeight="1">
      <c r="A121" s="215">
        <v>18</v>
      </c>
      <c r="B121" s="348" t="s">
        <v>38</v>
      </c>
      <c r="C121" s="181"/>
      <c r="D121" s="209"/>
      <c r="E121" s="181"/>
      <c r="F121" s="209"/>
      <c r="G121" s="181"/>
      <c r="H121" s="209"/>
      <c r="I121" s="181"/>
      <c r="J121" s="209"/>
      <c r="K121" s="181"/>
      <c r="L121" s="209"/>
      <c r="M121" s="181"/>
      <c r="N121" s="209"/>
      <c r="O121" s="181"/>
      <c r="P121" s="209"/>
      <c r="Q121" s="181"/>
      <c r="R121" s="209"/>
      <c r="S121" s="181"/>
      <c r="T121" s="209"/>
    </row>
    <row r="122" spans="1:20" ht="23.25" customHeight="1">
      <c r="A122" s="215">
        <v>19</v>
      </c>
      <c r="B122" s="348" t="s">
        <v>39</v>
      </c>
      <c r="C122" s="181"/>
      <c r="D122" s="209"/>
      <c r="E122" s="181"/>
      <c r="F122" s="209"/>
      <c r="G122" s="181"/>
      <c r="H122" s="209"/>
      <c r="I122" s="181"/>
      <c r="J122" s="209"/>
      <c r="K122" s="181"/>
      <c r="L122" s="209"/>
      <c r="M122" s="181"/>
      <c r="N122" s="209"/>
      <c r="O122" s="181"/>
      <c r="P122" s="209"/>
      <c r="Q122" s="181"/>
      <c r="R122" s="209"/>
      <c r="S122" s="181"/>
      <c r="T122" s="209"/>
    </row>
    <row r="123" spans="1:20" ht="23.25" customHeight="1">
      <c r="A123" s="215">
        <v>20</v>
      </c>
      <c r="B123" s="348" t="s">
        <v>40</v>
      </c>
      <c r="C123" s="181"/>
      <c r="D123" s="209"/>
      <c r="E123" s="181"/>
      <c r="F123" s="209"/>
      <c r="G123" s="181"/>
      <c r="H123" s="209"/>
      <c r="I123" s="181"/>
      <c r="J123" s="209"/>
      <c r="K123" s="181"/>
      <c r="L123" s="209"/>
      <c r="M123" s="181"/>
      <c r="N123" s="209"/>
      <c r="O123" s="181"/>
      <c r="P123" s="209"/>
      <c r="Q123" s="181"/>
      <c r="R123" s="209"/>
      <c r="S123" s="181"/>
      <c r="T123" s="209"/>
    </row>
    <row r="124" spans="1:20" ht="23.25" customHeight="1" thickBot="1">
      <c r="A124" s="346">
        <v>21</v>
      </c>
      <c r="B124" s="344" t="s">
        <v>447</v>
      </c>
      <c r="C124" s="181"/>
      <c r="D124" s="209"/>
      <c r="E124" s="181"/>
      <c r="F124" s="209"/>
      <c r="G124" s="181"/>
      <c r="H124" s="209"/>
      <c r="I124" s="181"/>
      <c r="J124" s="209"/>
      <c r="K124" s="181"/>
      <c r="L124" s="209"/>
      <c r="M124" s="181"/>
      <c r="N124" s="209"/>
      <c r="O124" s="181"/>
      <c r="P124" s="209"/>
      <c r="Q124" s="181"/>
      <c r="R124" s="209"/>
      <c r="S124" s="181"/>
      <c r="T124" s="209"/>
    </row>
    <row r="125" spans="1:20" ht="23.25" customHeight="1" thickBot="1">
      <c r="A125" s="216">
        <v>22</v>
      </c>
      <c r="B125" s="341" t="s">
        <v>564</v>
      </c>
      <c r="C125" s="207">
        <v>0</v>
      </c>
      <c r="D125" s="210">
        <v>0</v>
      </c>
      <c r="E125" s="207">
        <v>0</v>
      </c>
      <c r="F125" s="210">
        <v>0</v>
      </c>
      <c r="G125" s="207">
        <v>0</v>
      </c>
      <c r="H125" s="210">
        <v>0</v>
      </c>
      <c r="I125" s="207">
        <v>0</v>
      </c>
      <c r="J125" s="210">
        <v>0</v>
      </c>
      <c r="K125" s="207">
        <v>0</v>
      </c>
      <c r="L125" s="210">
        <v>0</v>
      </c>
      <c r="M125" s="207">
        <v>0</v>
      </c>
      <c r="N125" s="210">
        <v>0</v>
      </c>
      <c r="O125" s="207">
        <v>0</v>
      </c>
      <c r="P125" s="210">
        <v>0</v>
      </c>
      <c r="Q125" s="207">
        <v>0</v>
      </c>
      <c r="R125" s="210">
        <v>0</v>
      </c>
      <c r="S125" s="207">
        <v>0</v>
      </c>
      <c r="T125" s="210">
        <v>0</v>
      </c>
    </row>
    <row r="126" spans="1:20" ht="5.25" customHeight="1">
      <c r="A126" s="75"/>
      <c r="B126" s="76"/>
      <c r="C126" s="77"/>
      <c r="D126" s="77"/>
      <c r="E126" s="78"/>
      <c r="F126" s="77"/>
      <c r="G126" s="77"/>
      <c r="H126" s="78"/>
      <c r="I126" s="79"/>
      <c r="J126" s="79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ht="15.75">
      <c r="A127" s="80" t="s">
        <v>793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67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20" ht="3" customHeight="1" thickBot="1">
      <c r="A128" s="67"/>
      <c r="B128" s="6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67"/>
      <c r="R128" s="67"/>
      <c r="S128" s="67"/>
      <c r="T128" s="67"/>
    </row>
    <row r="129" spans="1:20" ht="24.75" customHeight="1" thickBot="1">
      <c r="A129" s="666" t="s">
        <v>202</v>
      </c>
      <c r="B129" s="669" t="s">
        <v>203</v>
      </c>
      <c r="C129" s="670" t="s">
        <v>795</v>
      </c>
      <c r="D129" s="670"/>
      <c r="E129" s="670"/>
      <c r="F129" s="661" t="s">
        <v>60</v>
      </c>
      <c r="G129" s="662"/>
      <c r="H129" s="670" t="s">
        <v>794</v>
      </c>
      <c r="I129" s="670"/>
      <c r="J129" s="670"/>
      <c r="K129" s="661" t="s">
        <v>60</v>
      </c>
      <c r="L129" s="662"/>
      <c r="M129" s="1"/>
      <c r="N129" s="1"/>
      <c r="O129" s="1"/>
      <c r="P129" s="1"/>
      <c r="Q129" s="1"/>
      <c r="R129" s="1"/>
      <c r="S129" s="1"/>
      <c r="T129" s="1"/>
    </row>
    <row r="130" spans="1:20" ht="51.75" customHeight="1" thickBot="1">
      <c r="A130" s="667"/>
      <c r="B130" s="669"/>
      <c r="C130" s="670"/>
      <c r="D130" s="670"/>
      <c r="E130" s="670"/>
      <c r="F130" s="663" t="s">
        <v>344</v>
      </c>
      <c r="G130" s="664"/>
      <c r="H130" s="670"/>
      <c r="I130" s="670"/>
      <c r="J130" s="670"/>
      <c r="K130" s="663" t="s">
        <v>344</v>
      </c>
      <c r="L130" s="664"/>
      <c r="M130" s="1"/>
      <c r="N130" s="1"/>
      <c r="O130" s="1"/>
      <c r="P130" s="1"/>
      <c r="Q130" s="1"/>
      <c r="R130" s="1"/>
      <c r="S130" s="1"/>
      <c r="T130" s="1"/>
    </row>
    <row r="131" spans="1:20" ht="21.75" customHeight="1" thickBot="1">
      <c r="A131" s="668"/>
      <c r="B131" s="669"/>
      <c r="C131" s="81">
        <f>C103</f>
        <v>2012</v>
      </c>
      <c r="D131" s="211">
        <f>D103</f>
        <v>2013</v>
      </c>
      <c r="E131" s="212" t="s">
        <v>204</v>
      </c>
      <c r="F131" s="81">
        <f>C131</f>
        <v>2012</v>
      </c>
      <c r="G131" s="82">
        <f>D131</f>
        <v>2013</v>
      </c>
      <c r="H131" s="81">
        <f>F131</f>
        <v>2012</v>
      </c>
      <c r="I131" s="211">
        <f>G131</f>
        <v>2013</v>
      </c>
      <c r="J131" s="212" t="s">
        <v>204</v>
      </c>
      <c r="K131" s="81">
        <f>H131</f>
        <v>2012</v>
      </c>
      <c r="L131" s="82">
        <f>I131</f>
        <v>2013</v>
      </c>
      <c r="M131" s="1"/>
      <c r="N131" s="1"/>
      <c r="O131" s="1"/>
      <c r="P131" s="1"/>
      <c r="Q131" s="1"/>
      <c r="R131" s="1"/>
      <c r="S131" s="1"/>
      <c r="T131" s="1"/>
    </row>
    <row r="132" spans="1:20" ht="23.25" customHeight="1">
      <c r="A132" s="345">
        <v>1</v>
      </c>
      <c r="B132" s="347" t="s">
        <v>21</v>
      </c>
      <c r="C132" s="180"/>
      <c r="D132" s="205"/>
      <c r="E132" s="203">
        <f>IF(C132=0,0,IF(D132=0,"-100,0",IF(D132*100/C132&lt;200,ROUND(D132*100/C132-100,1),ROUND(D132/C132,1)&amp;" р")))</f>
        <v>0</v>
      </c>
      <c r="F132" s="180"/>
      <c r="G132" s="208"/>
      <c r="H132" s="180"/>
      <c r="I132" s="205"/>
      <c r="J132" s="203">
        <f>IF(H132=0,0,IF(I132=0,"-100,0",IF(I132*100/H132&lt;200,ROUND(I132*100/H132-100,1),ROUND(I132/H132,1)&amp;" р")))</f>
        <v>0</v>
      </c>
      <c r="K132" s="180"/>
      <c r="L132" s="208"/>
      <c r="M132" s="1"/>
      <c r="N132" s="1"/>
      <c r="O132" s="1"/>
      <c r="P132" s="1"/>
      <c r="Q132" s="1"/>
      <c r="R132" s="1"/>
      <c r="S132" s="1"/>
      <c r="T132" s="1"/>
    </row>
    <row r="133" spans="1:20" ht="23.25" customHeight="1">
      <c r="A133" s="215">
        <v>2</v>
      </c>
      <c r="B133" s="348" t="s">
        <v>22</v>
      </c>
      <c r="C133" s="181"/>
      <c r="D133" s="206"/>
      <c r="E133" s="204">
        <f aca="true" t="shared" si="28" ref="E133:E152">IF(C133=0,0,IF(D133=0,"-100,0",IF(D133*100/C133&lt;200,ROUND(D133*100/C133-100,1),ROUND(D133/C133,1)&amp;" р")))</f>
        <v>0</v>
      </c>
      <c r="F133" s="181"/>
      <c r="G133" s="209"/>
      <c r="H133" s="181"/>
      <c r="I133" s="206"/>
      <c r="J133" s="204">
        <f aca="true" t="shared" si="29" ref="J133:J152">IF(H133=0,0,IF(I133=0,"-100,0",IF(I133*100/H133&lt;200,ROUND(I133*100/H133-100,1),ROUND(I133/H133,1)&amp;" р")))</f>
        <v>0</v>
      </c>
      <c r="K133" s="181"/>
      <c r="L133" s="209"/>
      <c r="M133" s="1"/>
      <c r="N133" s="1"/>
      <c r="O133" s="1"/>
      <c r="P133" s="1"/>
      <c r="Q133" s="1"/>
      <c r="R133" s="1"/>
      <c r="S133" s="1"/>
      <c r="T133" s="1"/>
    </row>
    <row r="134" spans="1:20" ht="23.25" customHeight="1">
      <c r="A134" s="215">
        <v>3</v>
      </c>
      <c r="B134" s="348" t="s">
        <v>23</v>
      </c>
      <c r="C134" s="181"/>
      <c r="D134" s="206"/>
      <c r="E134" s="204">
        <f t="shared" si="28"/>
        <v>0</v>
      </c>
      <c r="F134" s="181"/>
      <c r="G134" s="209"/>
      <c r="H134" s="181"/>
      <c r="I134" s="206"/>
      <c r="J134" s="204">
        <f t="shared" si="29"/>
        <v>0</v>
      </c>
      <c r="K134" s="181"/>
      <c r="L134" s="209"/>
      <c r="M134" s="1"/>
      <c r="N134" s="1"/>
      <c r="O134" s="1"/>
      <c r="P134" s="1"/>
      <c r="Q134" s="1"/>
      <c r="R134" s="1"/>
      <c r="S134" s="1"/>
      <c r="T134" s="1"/>
    </row>
    <row r="135" spans="1:20" ht="23.25" customHeight="1">
      <c r="A135" s="215">
        <v>4</v>
      </c>
      <c r="B135" s="348" t="s">
        <v>24</v>
      </c>
      <c r="C135" s="181"/>
      <c r="D135" s="206"/>
      <c r="E135" s="204">
        <f t="shared" si="28"/>
        <v>0</v>
      </c>
      <c r="F135" s="181"/>
      <c r="G135" s="209"/>
      <c r="H135" s="181"/>
      <c r="I135" s="206"/>
      <c r="J135" s="204">
        <f t="shared" si="29"/>
        <v>0</v>
      </c>
      <c r="K135" s="181"/>
      <c r="L135" s="209"/>
      <c r="M135" s="1"/>
      <c r="N135" s="1"/>
      <c r="O135" s="1"/>
      <c r="P135" s="1"/>
      <c r="Q135" s="1"/>
      <c r="R135" s="1"/>
      <c r="S135" s="1"/>
      <c r="T135" s="1"/>
    </row>
    <row r="136" spans="1:20" ht="23.25" customHeight="1">
      <c r="A136" s="215">
        <v>5</v>
      </c>
      <c r="B136" s="348" t="s">
        <v>25</v>
      </c>
      <c r="C136" s="181"/>
      <c r="D136" s="206"/>
      <c r="E136" s="204">
        <f t="shared" si="28"/>
        <v>0</v>
      </c>
      <c r="F136" s="181"/>
      <c r="G136" s="209"/>
      <c r="H136" s="181"/>
      <c r="I136" s="206"/>
      <c r="J136" s="204">
        <f t="shared" si="29"/>
        <v>0</v>
      </c>
      <c r="K136" s="181"/>
      <c r="L136" s="209"/>
      <c r="M136" s="1"/>
      <c r="N136" s="1"/>
      <c r="O136" s="1"/>
      <c r="P136" s="1"/>
      <c r="Q136" s="1"/>
      <c r="R136" s="1"/>
      <c r="S136" s="1"/>
      <c r="T136" s="1"/>
    </row>
    <row r="137" spans="1:20" ht="23.25" customHeight="1">
      <c r="A137" s="215">
        <v>6</v>
      </c>
      <c r="B137" s="348" t="s">
        <v>26</v>
      </c>
      <c r="C137" s="181"/>
      <c r="D137" s="206"/>
      <c r="E137" s="204">
        <f t="shared" si="28"/>
        <v>0</v>
      </c>
      <c r="F137" s="181"/>
      <c r="G137" s="209"/>
      <c r="H137" s="181"/>
      <c r="I137" s="206"/>
      <c r="J137" s="204">
        <f t="shared" si="29"/>
        <v>0</v>
      </c>
      <c r="K137" s="181"/>
      <c r="L137" s="209"/>
      <c r="M137" s="1"/>
      <c r="N137" s="1"/>
      <c r="O137" s="1"/>
      <c r="P137" s="1"/>
      <c r="Q137" s="1"/>
      <c r="R137" s="1"/>
      <c r="S137" s="1"/>
      <c r="T137" s="1"/>
    </row>
    <row r="138" spans="1:20" ht="23.25" customHeight="1">
      <c r="A138" s="215">
        <v>7</v>
      </c>
      <c r="B138" s="348" t="s">
        <v>27</v>
      </c>
      <c r="C138" s="181"/>
      <c r="D138" s="206"/>
      <c r="E138" s="204">
        <f t="shared" si="28"/>
        <v>0</v>
      </c>
      <c r="F138" s="181"/>
      <c r="G138" s="209"/>
      <c r="H138" s="181"/>
      <c r="I138" s="206"/>
      <c r="J138" s="204">
        <f t="shared" si="29"/>
        <v>0</v>
      </c>
      <c r="K138" s="181"/>
      <c r="L138" s="209"/>
      <c r="M138" s="1"/>
      <c r="N138" s="1"/>
      <c r="O138" s="1"/>
      <c r="P138" s="1"/>
      <c r="Q138" s="1"/>
      <c r="R138" s="1"/>
      <c r="S138" s="1"/>
      <c r="T138" s="1"/>
    </row>
    <row r="139" spans="1:20" ht="23.25" customHeight="1">
      <c r="A139" s="215">
        <v>8</v>
      </c>
      <c r="B139" s="348" t="s">
        <v>28</v>
      </c>
      <c r="C139" s="181"/>
      <c r="D139" s="206"/>
      <c r="E139" s="204">
        <f t="shared" si="28"/>
        <v>0</v>
      </c>
      <c r="F139" s="181"/>
      <c r="G139" s="209"/>
      <c r="H139" s="181"/>
      <c r="I139" s="206"/>
      <c r="J139" s="204">
        <f t="shared" si="29"/>
        <v>0</v>
      </c>
      <c r="K139" s="181"/>
      <c r="L139" s="209"/>
      <c r="M139" s="1"/>
      <c r="N139" s="1"/>
      <c r="O139" s="1"/>
      <c r="P139" s="1"/>
      <c r="Q139" s="1"/>
      <c r="R139" s="1"/>
      <c r="S139" s="1"/>
      <c r="T139" s="1"/>
    </row>
    <row r="140" spans="1:20" ht="23.25" customHeight="1">
      <c r="A140" s="215">
        <v>9</v>
      </c>
      <c r="B140" s="348" t="s">
        <v>29</v>
      </c>
      <c r="C140" s="181"/>
      <c r="D140" s="206"/>
      <c r="E140" s="204">
        <f t="shared" si="28"/>
        <v>0</v>
      </c>
      <c r="F140" s="181"/>
      <c r="G140" s="209"/>
      <c r="H140" s="181"/>
      <c r="I140" s="206"/>
      <c r="J140" s="204">
        <f t="shared" si="29"/>
        <v>0</v>
      </c>
      <c r="K140" s="181"/>
      <c r="L140" s="209"/>
      <c r="M140" s="1"/>
      <c r="N140" s="1"/>
      <c r="O140" s="1"/>
      <c r="P140" s="1"/>
      <c r="Q140" s="1"/>
      <c r="R140" s="1"/>
      <c r="S140" s="1"/>
      <c r="T140" s="1"/>
    </row>
    <row r="141" spans="1:20" ht="23.25" customHeight="1">
      <c r="A141" s="215">
        <v>10</v>
      </c>
      <c r="B141" s="348" t="s">
        <v>30</v>
      </c>
      <c r="C141" s="181"/>
      <c r="D141" s="206"/>
      <c r="E141" s="204">
        <f t="shared" si="28"/>
        <v>0</v>
      </c>
      <c r="F141" s="181"/>
      <c r="G141" s="209"/>
      <c r="H141" s="181"/>
      <c r="I141" s="206"/>
      <c r="J141" s="204">
        <f t="shared" si="29"/>
        <v>0</v>
      </c>
      <c r="K141" s="181"/>
      <c r="L141" s="209"/>
      <c r="M141" s="1"/>
      <c r="N141" s="1"/>
      <c r="O141" s="1"/>
      <c r="P141" s="1"/>
      <c r="Q141" s="1"/>
      <c r="R141" s="1"/>
      <c r="S141" s="1"/>
      <c r="T141" s="1"/>
    </row>
    <row r="142" spans="1:20" ht="23.25" customHeight="1">
      <c r="A142" s="215">
        <v>11</v>
      </c>
      <c r="B142" s="348" t="s">
        <v>31</v>
      </c>
      <c r="C142" s="181"/>
      <c r="D142" s="206"/>
      <c r="E142" s="204">
        <f t="shared" si="28"/>
        <v>0</v>
      </c>
      <c r="F142" s="181"/>
      <c r="G142" s="209"/>
      <c r="H142" s="181"/>
      <c r="I142" s="206"/>
      <c r="J142" s="204">
        <f t="shared" si="29"/>
        <v>0</v>
      </c>
      <c r="K142" s="181"/>
      <c r="L142" s="209"/>
      <c r="M142" s="1"/>
      <c r="N142" s="1"/>
      <c r="O142" s="1"/>
      <c r="P142" s="1"/>
      <c r="Q142" s="1"/>
      <c r="R142" s="1"/>
      <c r="S142" s="1"/>
      <c r="T142" s="1"/>
    </row>
    <row r="143" spans="1:20" ht="23.25" customHeight="1">
      <c r="A143" s="215">
        <v>12</v>
      </c>
      <c r="B143" s="348" t="s">
        <v>32</v>
      </c>
      <c r="C143" s="181"/>
      <c r="D143" s="206"/>
      <c r="E143" s="204">
        <f t="shared" si="28"/>
        <v>0</v>
      </c>
      <c r="F143" s="181"/>
      <c r="G143" s="209"/>
      <c r="H143" s="181"/>
      <c r="I143" s="206"/>
      <c r="J143" s="204">
        <f t="shared" si="29"/>
        <v>0</v>
      </c>
      <c r="K143" s="181"/>
      <c r="L143" s="209"/>
      <c r="M143" s="1"/>
      <c r="N143" s="1"/>
      <c r="O143" s="1"/>
      <c r="P143" s="1"/>
      <c r="Q143" s="1"/>
      <c r="R143" s="1"/>
      <c r="S143" s="1"/>
      <c r="T143" s="1"/>
    </row>
    <row r="144" spans="1:20" ht="23.25" customHeight="1">
      <c r="A144" s="215">
        <v>13</v>
      </c>
      <c r="B144" s="348" t="s">
        <v>33</v>
      </c>
      <c r="C144" s="181"/>
      <c r="D144" s="206"/>
      <c r="E144" s="204">
        <f t="shared" si="28"/>
        <v>0</v>
      </c>
      <c r="F144" s="181"/>
      <c r="G144" s="209"/>
      <c r="H144" s="181"/>
      <c r="I144" s="206"/>
      <c r="J144" s="204">
        <f t="shared" si="29"/>
        <v>0</v>
      </c>
      <c r="K144" s="181"/>
      <c r="L144" s="209"/>
      <c r="M144" s="1"/>
      <c r="N144" s="1"/>
      <c r="O144" s="1"/>
      <c r="P144" s="1"/>
      <c r="Q144" s="1"/>
      <c r="R144" s="1"/>
      <c r="S144" s="1"/>
      <c r="T144" s="1"/>
    </row>
    <row r="145" spans="1:20" ht="23.25" customHeight="1">
      <c r="A145" s="215">
        <v>14</v>
      </c>
      <c r="B145" s="348" t="s">
        <v>34</v>
      </c>
      <c r="C145" s="181"/>
      <c r="D145" s="206"/>
      <c r="E145" s="204">
        <f t="shared" si="28"/>
        <v>0</v>
      </c>
      <c r="F145" s="181"/>
      <c r="G145" s="209"/>
      <c r="H145" s="181"/>
      <c r="I145" s="206"/>
      <c r="J145" s="204">
        <f t="shared" si="29"/>
        <v>0</v>
      </c>
      <c r="K145" s="181"/>
      <c r="L145" s="209"/>
      <c r="M145" s="1"/>
      <c r="N145" s="1"/>
      <c r="O145" s="1"/>
      <c r="P145" s="1"/>
      <c r="Q145" s="1"/>
      <c r="R145" s="1"/>
      <c r="S145" s="1"/>
      <c r="T145" s="1"/>
    </row>
    <row r="146" spans="1:20" ht="23.25" customHeight="1">
      <c r="A146" s="215">
        <v>15</v>
      </c>
      <c r="B146" s="348" t="s">
        <v>35</v>
      </c>
      <c r="C146" s="181"/>
      <c r="D146" s="206"/>
      <c r="E146" s="204">
        <f t="shared" si="28"/>
        <v>0</v>
      </c>
      <c r="F146" s="181"/>
      <c r="G146" s="209"/>
      <c r="H146" s="181"/>
      <c r="I146" s="206"/>
      <c r="J146" s="204">
        <f t="shared" si="29"/>
        <v>0</v>
      </c>
      <c r="K146" s="181"/>
      <c r="L146" s="209"/>
      <c r="M146" s="1"/>
      <c r="N146" s="1"/>
      <c r="O146" s="1"/>
      <c r="P146" s="1"/>
      <c r="Q146" s="1"/>
      <c r="R146" s="1"/>
      <c r="S146" s="1"/>
      <c r="T146" s="1"/>
    </row>
    <row r="147" spans="1:20" ht="23.25" customHeight="1">
      <c r="A147" s="215">
        <v>16</v>
      </c>
      <c r="B147" s="348" t="s">
        <v>36</v>
      </c>
      <c r="C147" s="181"/>
      <c r="D147" s="206"/>
      <c r="E147" s="204">
        <f t="shared" si="28"/>
        <v>0</v>
      </c>
      <c r="F147" s="181"/>
      <c r="G147" s="209"/>
      <c r="H147" s="181"/>
      <c r="I147" s="206"/>
      <c r="J147" s="204">
        <f t="shared" si="29"/>
        <v>0</v>
      </c>
      <c r="K147" s="181"/>
      <c r="L147" s="209"/>
      <c r="M147" s="1"/>
      <c r="N147" s="1"/>
      <c r="O147" s="1"/>
      <c r="P147" s="1"/>
      <c r="Q147" s="1"/>
      <c r="R147" s="1"/>
      <c r="S147" s="1"/>
      <c r="T147" s="1"/>
    </row>
    <row r="148" spans="1:20" ht="23.25" customHeight="1">
      <c r="A148" s="215">
        <v>17</v>
      </c>
      <c r="B148" s="348" t="s">
        <v>37</v>
      </c>
      <c r="C148" s="181"/>
      <c r="D148" s="206"/>
      <c r="E148" s="204">
        <f t="shared" si="28"/>
        <v>0</v>
      </c>
      <c r="F148" s="181"/>
      <c r="G148" s="209"/>
      <c r="H148" s="181"/>
      <c r="I148" s="206"/>
      <c r="J148" s="204">
        <f t="shared" si="29"/>
        <v>0</v>
      </c>
      <c r="K148" s="181"/>
      <c r="L148" s="209"/>
      <c r="M148" s="1"/>
      <c r="N148" s="1"/>
      <c r="O148" s="1"/>
      <c r="P148" s="1"/>
      <c r="Q148" s="1"/>
      <c r="R148" s="1"/>
      <c r="S148" s="1"/>
      <c r="T148" s="1"/>
    </row>
    <row r="149" spans="1:20" ht="23.25" customHeight="1">
      <c r="A149" s="215">
        <v>18</v>
      </c>
      <c r="B149" s="348" t="s">
        <v>38</v>
      </c>
      <c r="C149" s="181"/>
      <c r="D149" s="206"/>
      <c r="E149" s="204">
        <f t="shared" si="28"/>
        <v>0</v>
      </c>
      <c r="F149" s="181"/>
      <c r="G149" s="209"/>
      <c r="H149" s="181"/>
      <c r="I149" s="206"/>
      <c r="J149" s="204">
        <f t="shared" si="29"/>
        <v>0</v>
      </c>
      <c r="K149" s="181"/>
      <c r="L149" s="209"/>
      <c r="M149" s="1"/>
      <c r="N149" s="1"/>
      <c r="O149" s="1"/>
      <c r="P149" s="1"/>
      <c r="Q149" s="1"/>
      <c r="R149" s="1"/>
      <c r="S149" s="1"/>
      <c r="T149" s="1"/>
    </row>
    <row r="150" spans="1:20" ht="23.25" customHeight="1">
      <c r="A150" s="215">
        <v>19</v>
      </c>
      <c r="B150" s="348" t="s">
        <v>39</v>
      </c>
      <c r="C150" s="181"/>
      <c r="D150" s="206"/>
      <c r="E150" s="204">
        <f t="shared" si="28"/>
        <v>0</v>
      </c>
      <c r="F150" s="181"/>
      <c r="G150" s="209"/>
      <c r="H150" s="181"/>
      <c r="I150" s="206"/>
      <c r="J150" s="204">
        <f t="shared" si="29"/>
        <v>0</v>
      </c>
      <c r="K150" s="181"/>
      <c r="L150" s="209"/>
      <c r="M150" s="1"/>
      <c r="N150" s="1"/>
      <c r="O150" s="1"/>
      <c r="P150" s="1"/>
      <c r="Q150" s="1"/>
      <c r="R150" s="1"/>
      <c r="S150" s="1"/>
      <c r="T150" s="1"/>
    </row>
    <row r="151" spans="1:20" ht="23.25" customHeight="1">
      <c r="A151" s="215">
        <v>20</v>
      </c>
      <c r="B151" s="348" t="s">
        <v>40</v>
      </c>
      <c r="C151" s="181"/>
      <c r="D151" s="206"/>
      <c r="E151" s="204">
        <f t="shared" si="28"/>
        <v>0</v>
      </c>
      <c r="F151" s="181"/>
      <c r="G151" s="209"/>
      <c r="H151" s="181"/>
      <c r="I151" s="206"/>
      <c r="J151" s="204">
        <f t="shared" si="29"/>
        <v>0</v>
      </c>
      <c r="K151" s="181"/>
      <c r="L151" s="209"/>
      <c r="M151" s="1"/>
      <c r="N151" s="1"/>
      <c r="O151" s="1"/>
      <c r="P151" s="1"/>
      <c r="Q151" s="1"/>
      <c r="R151" s="1"/>
      <c r="S151" s="1"/>
      <c r="T151" s="1"/>
    </row>
    <row r="152" spans="1:20" ht="23.25" customHeight="1" thickBot="1">
      <c r="A152" s="346">
        <v>21</v>
      </c>
      <c r="B152" s="344" t="s">
        <v>447</v>
      </c>
      <c r="C152" s="181"/>
      <c r="D152" s="206"/>
      <c r="E152" s="204">
        <f t="shared" si="28"/>
        <v>0</v>
      </c>
      <c r="F152" s="181"/>
      <c r="G152" s="209"/>
      <c r="H152" s="181"/>
      <c r="I152" s="206"/>
      <c r="J152" s="204">
        <f t="shared" si="29"/>
        <v>0</v>
      </c>
      <c r="K152" s="181"/>
      <c r="L152" s="209"/>
      <c r="M152" s="1"/>
      <c r="N152" s="1"/>
      <c r="O152" s="1"/>
      <c r="P152" s="1"/>
      <c r="Q152" s="1"/>
      <c r="R152" s="1"/>
      <c r="S152" s="1"/>
      <c r="T152" s="1"/>
    </row>
    <row r="153" spans="1:20" ht="23.25" customHeight="1" thickBot="1">
      <c r="A153" s="216">
        <v>22</v>
      </c>
      <c r="B153" s="341" t="s">
        <v>564</v>
      </c>
      <c r="C153" s="207">
        <v>0</v>
      </c>
      <c r="D153" s="214">
        <v>0</v>
      </c>
      <c r="E153" s="64">
        <f>IF(C153=0,0,IF(D153=0,"-100,0",IF(D153*100/C153&lt;200,ROUND(D153*100/C153-100,1),ROUND(D153/C153,1)&amp;" р")))</f>
        <v>0</v>
      </c>
      <c r="F153" s="207">
        <v>0</v>
      </c>
      <c r="G153" s="210">
        <v>0</v>
      </c>
      <c r="H153" s="207">
        <v>0</v>
      </c>
      <c r="I153" s="214">
        <v>0</v>
      </c>
      <c r="J153" s="64">
        <f>IF(H153=0,0,IF(I153=0,"-100,0",IF(I153*100/H153&lt;200,ROUND(I153*100/H153-100,1),ROUND(I153/H153,1)&amp;" р")))</f>
        <v>0</v>
      </c>
      <c r="K153" s="207">
        <v>0</v>
      </c>
      <c r="L153" s="210">
        <v>0</v>
      </c>
      <c r="M153" s="1"/>
      <c r="N153" s="1"/>
      <c r="O153" s="1"/>
      <c r="P153" s="1"/>
      <c r="Q153" s="1"/>
      <c r="R153" s="1"/>
      <c r="S153" s="1"/>
      <c r="T153" s="1"/>
    </row>
    <row r="154" spans="1:20" ht="4.5" customHeight="1">
      <c r="A154" s="75"/>
      <c r="B154" s="76"/>
      <c r="C154" s="77"/>
      <c r="D154" s="77"/>
      <c r="E154" s="78"/>
      <c r="F154" s="77"/>
      <c r="G154" s="77"/>
      <c r="H154" s="78"/>
      <c r="I154" s="79"/>
      <c r="J154" s="79"/>
      <c r="K154" s="67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1:20" ht="15.75">
      <c r="A155" s="80" t="s">
        <v>796</v>
      </c>
      <c r="B155" s="80"/>
      <c r="C155" s="80"/>
      <c r="D155" s="80"/>
      <c r="E155" s="80"/>
      <c r="F155" s="80"/>
      <c r="G155" s="80"/>
      <c r="H155" s="80"/>
      <c r="I155" s="80"/>
      <c r="J155" s="80"/>
      <c r="K155" s="67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1:20" ht="3.75" customHeight="1" thickBot="1">
      <c r="A156" s="67"/>
      <c r="B156" s="6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67"/>
      <c r="R156" s="67"/>
      <c r="S156" s="67"/>
      <c r="T156" s="67"/>
    </row>
    <row r="157" spans="1:20" ht="36" customHeight="1" thickBot="1">
      <c r="A157" s="666" t="s">
        <v>202</v>
      </c>
      <c r="B157" s="669" t="s">
        <v>203</v>
      </c>
      <c r="C157" s="688" t="s">
        <v>300</v>
      </c>
      <c r="D157" s="688"/>
      <c r="E157" s="688"/>
      <c r="F157" s="688" t="s">
        <v>113</v>
      </c>
      <c r="G157" s="688"/>
      <c r="H157" s="688"/>
      <c r="I157" s="699" t="s">
        <v>169</v>
      </c>
      <c r="J157" s="699"/>
      <c r="K157" s="657" t="s">
        <v>580</v>
      </c>
      <c r="L157" s="675"/>
      <c r="M157" s="658"/>
      <c r="N157" s="697" t="s">
        <v>169</v>
      </c>
      <c r="O157" s="678"/>
      <c r="P157" s="657" t="s">
        <v>581</v>
      </c>
      <c r="Q157" s="675"/>
      <c r="R157" s="658"/>
      <c r="S157" s="1"/>
      <c r="T157" s="1"/>
    </row>
    <row r="158" spans="1:20" ht="36" customHeight="1" thickBot="1">
      <c r="A158" s="667"/>
      <c r="B158" s="669"/>
      <c r="C158" s="688"/>
      <c r="D158" s="688"/>
      <c r="E158" s="688"/>
      <c r="F158" s="688"/>
      <c r="G158" s="688"/>
      <c r="H158" s="688"/>
      <c r="I158" s="699"/>
      <c r="J158" s="699"/>
      <c r="K158" s="659"/>
      <c r="L158" s="676"/>
      <c r="M158" s="660"/>
      <c r="N158" s="698"/>
      <c r="O158" s="680"/>
      <c r="P158" s="659"/>
      <c r="Q158" s="676"/>
      <c r="R158" s="660"/>
      <c r="S158" s="1"/>
      <c r="T158" s="1"/>
    </row>
    <row r="159" spans="1:20" ht="21.75" customHeight="1" thickBot="1">
      <c r="A159" s="668"/>
      <c r="B159" s="669"/>
      <c r="C159" s="81">
        <f>C103</f>
        <v>2012</v>
      </c>
      <c r="D159" s="211">
        <f>D103</f>
        <v>2013</v>
      </c>
      <c r="E159" s="212" t="s">
        <v>204</v>
      </c>
      <c r="F159" s="81">
        <f>C159</f>
        <v>2012</v>
      </c>
      <c r="G159" s="211">
        <f>D159</f>
        <v>2013</v>
      </c>
      <c r="H159" s="212" t="s">
        <v>204</v>
      </c>
      <c r="I159" s="81">
        <f>C159</f>
        <v>2012</v>
      </c>
      <c r="J159" s="82">
        <f>D159</f>
        <v>2013</v>
      </c>
      <c r="K159" s="81">
        <f>F159</f>
        <v>2012</v>
      </c>
      <c r="L159" s="213">
        <f>G159</f>
        <v>2013</v>
      </c>
      <c r="M159" s="212" t="s">
        <v>204</v>
      </c>
      <c r="N159" s="81">
        <f>I159</f>
        <v>2012</v>
      </c>
      <c r="O159" s="82">
        <f>J159</f>
        <v>2013</v>
      </c>
      <c r="P159" s="81">
        <f>K159</f>
        <v>2012</v>
      </c>
      <c r="Q159" s="213">
        <f>L159</f>
        <v>2013</v>
      </c>
      <c r="R159" s="212" t="s">
        <v>204</v>
      </c>
      <c r="S159" s="1"/>
      <c r="T159" s="1"/>
    </row>
    <row r="160" spans="1:20" ht="23.25" customHeight="1">
      <c r="A160" s="345">
        <v>1</v>
      </c>
      <c r="B160" s="347" t="s">
        <v>21</v>
      </c>
      <c r="C160" s="180"/>
      <c r="D160" s="205">
        <v>7</v>
      </c>
      <c r="E160" s="203">
        <f>IF(C160=0,0,IF(D160=0,"-100,0",IF(D160*100/C160&lt;200,ROUND(D160*100/C160-100,1),ROUND(D160/C160,1)&amp;" р")))</f>
        <v>0</v>
      </c>
      <c r="F160" s="180"/>
      <c r="G160" s="205">
        <v>1</v>
      </c>
      <c r="H160" s="203">
        <f>IF(F160=0,0,IF(G160=0,"-100,0",IF(G160*100/F160&lt;200,ROUND(G160*100/F160-100,1),ROUND(G160/F160,1)&amp;" р")))</f>
        <v>0</v>
      </c>
      <c r="I160" s="68">
        <f>IF(C160=0,0,F160*100/C160)</f>
        <v>0</v>
      </c>
      <c r="J160" s="69">
        <f>IF(D160=0,0,G160*100/D160)</f>
        <v>14.285714285714286</v>
      </c>
      <c r="K160" s="180"/>
      <c r="L160" s="205">
        <v>1</v>
      </c>
      <c r="M160" s="203">
        <f>IF(K160=0,0,IF(L160=0,"-100,0",IF(L160*100/K160&lt;200,ROUND(L160*100/K160-100,1),ROUND(L160/K160,1)&amp;" р")))</f>
        <v>0</v>
      </c>
      <c r="N160" s="70">
        <f>IF(F160=0,0,K160*100/F160)</f>
        <v>0</v>
      </c>
      <c r="O160" s="71">
        <f>IF(G160=0,0,L160*100/G160)</f>
        <v>100</v>
      </c>
      <c r="P160" s="180"/>
      <c r="Q160" s="205">
        <v>1</v>
      </c>
      <c r="R160" s="203">
        <f>IF(P160=0,0,IF(Q160=0,"-100,0",IF(Q160*100/P160&lt;200,ROUND(Q160*100/P160-100,1),ROUND(Q160/P160,1)&amp;" р")))</f>
        <v>0</v>
      </c>
      <c r="S160" s="1"/>
      <c r="T160" s="1"/>
    </row>
    <row r="161" spans="1:20" ht="23.25" customHeight="1">
      <c r="A161" s="215">
        <v>2</v>
      </c>
      <c r="B161" s="348" t="s">
        <v>22</v>
      </c>
      <c r="C161" s="181"/>
      <c r="D161" s="206">
        <v>2</v>
      </c>
      <c r="E161" s="204">
        <f aca="true" t="shared" si="30" ref="E161:E180">IF(C161=0,0,IF(D161=0,"-100,0",IF(D161*100/C161&lt;200,ROUND(D161*100/C161-100,1),ROUND(D161/C161,1)&amp;" р")))</f>
        <v>0</v>
      </c>
      <c r="F161" s="181"/>
      <c r="G161" s="206">
        <v>1</v>
      </c>
      <c r="H161" s="204">
        <f aca="true" t="shared" si="31" ref="H161:H180">IF(F161=0,0,IF(G161=0,"-100,0",IF(G161*100/F161&lt;200,ROUND(G161*100/F161-100,1),ROUND(G161/F161,1)&amp;" р")))</f>
        <v>0</v>
      </c>
      <c r="I161" s="72">
        <f>IF(C161=0,0,F161*100/C161)</f>
        <v>0</v>
      </c>
      <c r="J161" s="73">
        <f>IF(D161=0,0,G161*100/D161)</f>
        <v>50</v>
      </c>
      <c r="K161" s="181"/>
      <c r="L161" s="206"/>
      <c r="M161" s="204">
        <f>IF(K161=0,0,IF(L161=0,"-100,0",IF(L161*100/K161&lt;200,ROUND(L161*100/K161-100,1),ROUND(L161/K161,1)&amp;" р")))</f>
        <v>0</v>
      </c>
      <c r="N161" s="72">
        <f>IF(F161=0,0,K161*100/F161)</f>
        <v>0</v>
      </c>
      <c r="O161" s="73">
        <f>IF(G161=0,0,L161*100/G161)</f>
        <v>0</v>
      </c>
      <c r="P161" s="181"/>
      <c r="Q161" s="206"/>
      <c r="R161" s="204">
        <f aca="true" t="shared" si="32" ref="R161:R180">IF(P161=0,0,IF(Q161=0,"-100,0",IF(Q161*100/P161&lt;200,ROUND(Q161*100/P161-100,1),ROUND(Q161/P161,1)&amp;" р")))</f>
        <v>0</v>
      </c>
      <c r="S161" s="1"/>
      <c r="T161" s="1"/>
    </row>
    <row r="162" spans="1:20" ht="23.25" customHeight="1">
      <c r="A162" s="215">
        <v>3</v>
      </c>
      <c r="B162" s="348" t="s">
        <v>23</v>
      </c>
      <c r="C162" s="181"/>
      <c r="D162" s="206">
        <v>2</v>
      </c>
      <c r="E162" s="204">
        <f t="shared" si="30"/>
        <v>0</v>
      </c>
      <c r="F162" s="181"/>
      <c r="G162" s="206"/>
      <c r="H162" s="204">
        <f t="shared" si="31"/>
        <v>0</v>
      </c>
      <c r="I162" s="72">
        <f aca="true" t="shared" si="33" ref="I162:I180">IF(C162=0,0,F162*100/C162)</f>
        <v>0</v>
      </c>
      <c r="J162" s="73">
        <f aca="true" t="shared" si="34" ref="J162:J180">IF(D162=0,0,G162*100/D162)</f>
        <v>0</v>
      </c>
      <c r="K162" s="181"/>
      <c r="L162" s="206"/>
      <c r="M162" s="204">
        <f aca="true" t="shared" si="35" ref="M162:M180">IF(K162=0,0,IF(L162=0,"-100,0",IF(L162*100/K162&lt;200,ROUND(L162*100/K162-100,1),ROUND(L162/K162,1)&amp;" р")))</f>
        <v>0</v>
      </c>
      <c r="N162" s="72">
        <f aca="true" t="shared" si="36" ref="N162:N180">IF(F162=0,0,K162*100/F162)</f>
        <v>0</v>
      </c>
      <c r="O162" s="73">
        <f aca="true" t="shared" si="37" ref="O162:O180">IF(G162=0,0,L162*100/G162)</f>
        <v>0</v>
      </c>
      <c r="P162" s="181"/>
      <c r="Q162" s="206"/>
      <c r="R162" s="204">
        <f t="shared" si="32"/>
        <v>0</v>
      </c>
      <c r="S162" s="1"/>
      <c r="T162" s="1"/>
    </row>
    <row r="163" spans="1:20" ht="23.25" customHeight="1">
      <c r="A163" s="215">
        <v>4</v>
      </c>
      <c r="B163" s="348" t="s">
        <v>24</v>
      </c>
      <c r="C163" s="181"/>
      <c r="D163" s="206">
        <v>5</v>
      </c>
      <c r="E163" s="204">
        <f t="shared" si="30"/>
        <v>0</v>
      </c>
      <c r="F163" s="181"/>
      <c r="G163" s="206"/>
      <c r="H163" s="204">
        <f t="shared" si="31"/>
        <v>0</v>
      </c>
      <c r="I163" s="72">
        <f t="shared" si="33"/>
        <v>0</v>
      </c>
      <c r="J163" s="73">
        <f t="shared" si="34"/>
        <v>0</v>
      </c>
      <c r="K163" s="181"/>
      <c r="L163" s="206"/>
      <c r="M163" s="204">
        <f t="shared" si="35"/>
        <v>0</v>
      </c>
      <c r="N163" s="72">
        <f t="shared" si="36"/>
        <v>0</v>
      </c>
      <c r="O163" s="73">
        <f t="shared" si="37"/>
        <v>0</v>
      </c>
      <c r="P163" s="181"/>
      <c r="Q163" s="206"/>
      <c r="R163" s="204">
        <f t="shared" si="32"/>
        <v>0</v>
      </c>
      <c r="S163" s="1"/>
      <c r="T163" s="1"/>
    </row>
    <row r="164" spans="1:20" ht="23.25" customHeight="1">
      <c r="A164" s="215">
        <v>5</v>
      </c>
      <c r="B164" s="348" t="s">
        <v>25</v>
      </c>
      <c r="C164" s="181"/>
      <c r="D164" s="206"/>
      <c r="E164" s="204">
        <f t="shared" si="30"/>
        <v>0</v>
      </c>
      <c r="F164" s="181"/>
      <c r="G164" s="206"/>
      <c r="H164" s="204">
        <f t="shared" si="31"/>
        <v>0</v>
      </c>
      <c r="I164" s="72">
        <f t="shared" si="33"/>
        <v>0</v>
      </c>
      <c r="J164" s="73">
        <f t="shared" si="34"/>
        <v>0</v>
      </c>
      <c r="K164" s="181"/>
      <c r="L164" s="206"/>
      <c r="M164" s="204">
        <f t="shared" si="35"/>
        <v>0</v>
      </c>
      <c r="N164" s="72">
        <f t="shared" si="36"/>
        <v>0</v>
      </c>
      <c r="O164" s="73">
        <f t="shared" si="37"/>
        <v>0</v>
      </c>
      <c r="P164" s="181"/>
      <c r="Q164" s="206"/>
      <c r="R164" s="204">
        <f t="shared" si="32"/>
        <v>0</v>
      </c>
      <c r="S164" s="1"/>
      <c r="T164" s="1"/>
    </row>
    <row r="165" spans="1:20" ht="23.25" customHeight="1">
      <c r="A165" s="215">
        <v>6</v>
      </c>
      <c r="B165" s="348" t="s">
        <v>26</v>
      </c>
      <c r="C165" s="181"/>
      <c r="D165" s="206">
        <v>5</v>
      </c>
      <c r="E165" s="204">
        <f t="shared" si="30"/>
        <v>0</v>
      </c>
      <c r="F165" s="181"/>
      <c r="G165" s="206"/>
      <c r="H165" s="204">
        <f t="shared" si="31"/>
        <v>0</v>
      </c>
      <c r="I165" s="72">
        <f t="shared" si="33"/>
        <v>0</v>
      </c>
      <c r="J165" s="73">
        <f t="shared" si="34"/>
        <v>0</v>
      </c>
      <c r="K165" s="181"/>
      <c r="L165" s="206"/>
      <c r="M165" s="204">
        <f t="shared" si="35"/>
        <v>0</v>
      </c>
      <c r="N165" s="72">
        <f t="shared" si="36"/>
        <v>0</v>
      </c>
      <c r="O165" s="73">
        <f t="shared" si="37"/>
        <v>0</v>
      </c>
      <c r="P165" s="181"/>
      <c r="Q165" s="206"/>
      <c r="R165" s="204">
        <f t="shared" si="32"/>
        <v>0</v>
      </c>
      <c r="S165" s="1"/>
      <c r="T165" s="1"/>
    </row>
    <row r="166" spans="1:20" ht="23.25" customHeight="1">
      <c r="A166" s="215">
        <v>7</v>
      </c>
      <c r="B166" s="348" t="s">
        <v>27</v>
      </c>
      <c r="C166" s="181"/>
      <c r="D166" s="206"/>
      <c r="E166" s="204">
        <f t="shared" si="30"/>
        <v>0</v>
      </c>
      <c r="F166" s="181"/>
      <c r="G166" s="206"/>
      <c r="H166" s="204">
        <f t="shared" si="31"/>
        <v>0</v>
      </c>
      <c r="I166" s="72">
        <f t="shared" si="33"/>
        <v>0</v>
      </c>
      <c r="J166" s="73">
        <f t="shared" si="34"/>
        <v>0</v>
      </c>
      <c r="K166" s="181"/>
      <c r="L166" s="206"/>
      <c r="M166" s="204">
        <f t="shared" si="35"/>
        <v>0</v>
      </c>
      <c r="N166" s="72">
        <f t="shared" si="36"/>
        <v>0</v>
      </c>
      <c r="O166" s="73">
        <f t="shared" si="37"/>
        <v>0</v>
      </c>
      <c r="P166" s="181"/>
      <c r="Q166" s="206"/>
      <c r="R166" s="204">
        <f t="shared" si="32"/>
        <v>0</v>
      </c>
      <c r="S166" s="1"/>
      <c r="T166" s="1"/>
    </row>
    <row r="167" spans="1:20" ht="23.25" customHeight="1">
      <c r="A167" s="215">
        <v>8</v>
      </c>
      <c r="B167" s="348" t="s">
        <v>28</v>
      </c>
      <c r="C167" s="181"/>
      <c r="D167" s="206"/>
      <c r="E167" s="204">
        <f t="shared" si="30"/>
        <v>0</v>
      </c>
      <c r="F167" s="181"/>
      <c r="G167" s="206"/>
      <c r="H167" s="204">
        <f t="shared" si="31"/>
        <v>0</v>
      </c>
      <c r="I167" s="72">
        <f t="shared" si="33"/>
        <v>0</v>
      </c>
      <c r="J167" s="73">
        <f t="shared" si="34"/>
        <v>0</v>
      </c>
      <c r="K167" s="181"/>
      <c r="L167" s="206"/>
      <c r="M167" s="204">
        <f t="shared" si="35"/>
        <v>0</v>
      </c>
      <c r="N167" s="72">
        <f t="shared" si="36"/>
        <v>0</v>
      </c>
      <c r="O167" s="73">
        <f t="shared" si="37"/>
        <v>0</v>
      </c>
      <c r="P167" s="181"/>
      <c r="Q167" s="206"/>
      <c r="R167" s="204">
        <f t="shared" si="32"/>
        <v>0</v>
      </c>
      <c r="S167" s="1"/>
      <c r="T167" s="1"/>
    </row>
    <row r="168" spans="1:20" ht="23.25" customHeight="1">
      <c r="A168" s="215">
        <v>9</v>
      </c>
      <c r="B168" s="348" t="s">
        <v>29</v>
      </c>
      <c r="C168" s="181"/>
      <c r="D168" s="206">
        <v>3</v>
      </c>
      <c r="E168" s="204">
        <f t="shared" si="30"/>
        <v>0</v>
      </c>
      <c r="F168" s="181"/>
      <c r="G168" s="206"/>
      <c r="H168" s="204">
        <f t="shared" si="31"/>
        <v>0</v>
      </c>
      <c r="I168" s="72">
        <f t="shared" si="33"/>
        <v>0</v>
      </c>
      <c r="J168" s="73">
        <f t="shared" si="34"/>
        <v>0</v>
      </c>
      <c r="K168" s="181"/>
      <c r="L168" s="206"/>
      <c r="M168" s="204">
        <f t="shared" si="35"/>
        <v>0</v>
      </c>
      <c r="N168" s="72">
        <f t="shared" si="36"/>
        <v>0</v>
      </c>
      <c r="O168" s="73">
        <f t="shared" si="37"/>
        <v>0</v>
      </c>
      <c r="P168" s="181"/>
      <c r="Q168" s="206"/>
      <c r="R168" s="204">
        <f t="shared" si="32"/>
        <v>0</v>
      </c>
      <c r="S168" s="1"/>
      <c r="T168" s="1"/>
    </row>
    <row r="169" spans="1:20" ht="23.25" customHeight="1">
      <c r="A169" s="215">
        <v>10</v>
      </c>
      <c r="B169" s="348" t="s">
        <v>30</v>
      </c>
      <c r="C169" s="181"/>
      <c r="D169" s="206"/>
      <c r="E169" s="204">
        <f t="shared" si="30"/>
        <v>0</v>
      </c>
      <c r="F169" s="181"/>
      <c r="G169" s="206"/>
      <c r="H169" s="204">
        <f t="shared" si="31"/>
        <v>0</v>
      </c>
      <c r="I169" s="72">
        <f t="shared" si="33"/>
        <v>0</v>
      </c>
      <c r="J169" s="73">
        <f t="shared" si="34"/>
        <v>0</v>
      </c>
      <c r="K169" s="181"/>
      <c r="L169" s="206"/>
      <c r="M169" s="204">
        <f t="shared" si="35"/>
        <v>0</v>
      </c>
      <c r="N169" s="72">
        <f t="shared" si="36"/>
        <v>0</v>
      </c>
      <c r="O169" s="73">
        <f t="shared" si="37"/>
        <v>0</v>
      </c>
      <c r="P169" s="181"/>
      <c r="Q169" s="206"/>
      <c r="R169" s="204">
        <f t="shared" si="32"/>
        <v>0</v>
      </c>
      <c r="S169" s="1"/>
      <c r="T169" s="1"/>
    </row>
    <row r="170" spans="1:20" ht="23.25" customHeight="1">
      <c r="A170" s="215">
        <v>11</v>
      </c>
      <c r="B170" s="348" t="s">
        <v>31</v>
      </c>
      <c r="C170" s="181"/>
      <c r="D170" s="206"/>
      <c r="E170" s="204">
        <f t="shared" si="30"/>
        <v>0</v>
      </c>
      <c r="F170" s="181"/>
      <c r="G170" s="206"/>
      <c r="H170" s="204">
        <f t="shared" si="31"/>
        <v>0</v>
      </c>
      <c r="I170" s="72">
        <f t="shared" si="33"/>
        <v>0</v>
      </c>
      <c r="J170" s="73">
        <f t="shared" si="34"/>
        <v>0</v>
      </c>
      <c r="K170" s="181"/>
      <c r="L170" s="206"/>
      <c r="M170" s="204">
        <f t="shared" si="35"/>
        <v>0</v>
      </c>
      <c r="N170" s="72">
        <f t="shared" si="36"/>
        <v>0</v>
      </c>
      <c r="O170" s="73">
        <f t="shared" si="37"/>
        <v>0</v>
      </c>
      <c r="P170" s="181"/>
      <c r="Q170" s="206"/>
      <c r="R170" s="204">
        <f t="shared" si="32"/>
        <v>0</v>
      </c>
      <c r="S170" s="1"/>
      <c r="T170" s="1"/>
    </row>
    <row r="171" spans="1:20" ht="23.25" customHeight="1">
      <c r="A171" s="215">
        <v>12</v>
      </c>
      <c r="B171" s="348" t="s">
        <v>32</v>
      </c>
      <c r="C171" s="181"/>
      <c r="D171" s="206"/>
      <c r="E171" s="204">
        <f t="shared" si="30"/>
        <v>0</v>
      </c>
      <c r="F171" s="181"/>
      <c r="G171" s="206"/>
      <c r="H171" s="204">
        <f t="shared" si="31"/>
        <v>0</v>
      </c>
      <c r="I171" s="72">
        <f t="shared" si="33"/>
        <v>0</v>
      </c>
      <c r="J171" s="73">
        <f t="shared" si="34"/>
        <v>0</v>
      </c>
      <c r="K171" s="181"/>
      <c r="L171" s="206"/>
      <c r="M171" s="204">
        <f t="shared" si="35"/>
        <v>0</v>
      </c>
      <c r="N171" s="72">
        <f t="shared" si="36"/>
        <v>0</v>
      </c>
      <c r="O171" s="73">
        <f t="shared" si="37"/>
        <v>0</v>
      </c>
      <c r="P171" s="181"/>
      <c r="Q171" s="206"/>
      <c r="R171" s="204">
        <f t="shared" si="32"/>
        <v>0</v>
      </c>
      <c r="S171" s="1"/>
      <c r="T171" s="1"/>
    </row>
    <row r="172" spans="1:20" ht="23.25" customHeight="1">
      <c r="A172" s="215">
        <v>13</v>
      </c>
      <c r="B172" s="348" t="s">
        <v>33</v>
      </c>
      <c r="C172" s="181"/>
      <c r="D172" s="206"/>
      <c r="E172" s="204">
        <f t="shared" si="30"/>
        <v>0</v>
      </c>
      <c r="F172" s="181"/>
      <c r="G172" s="206"/>
      <c r="H172" s="204">
        <f t="shared" si="31"/>
        <v>0</v>
      </c>
      <c r="I172" s="72">
        <f t="shared" si="33"/>
        <v>0</v>
      </c>
      <c r="J172" s="73">
        <f t="shared" si="34"/>
        <v>0</v>
      </c>
      <c r="K172" s="181"/>
      <c r="L172" s="206"/>
      <c r="M172" s="204">
        <f t="shared" si="35"/>
        <v>0</v>
      </c>
      <c r="N172" s="72">
        <f t="shared" si="36"/>
        <v>0</v>
      </c>
      <c r="O172" s="73">
        <f t="shared" si="37"/>
        <v>0</v>
      </c>
      <c r="P172" s="181"/>
      <c r="Q172" s="206"/>
      <c r="R172" s="204">
        <f t="shared" si="32"/>
        <v>0</v>
      </c>
      <c r="S172" s="1"/>
      <c r="T172" s="1"/>
    </row>
    <row r="173" spans="1:20" ht="23.25" customHeight="1">
      <c r="A173" s="215">
        <v>14</v>
      </c>
      <c r="B173" s="348" t="s">
        <v>34</v>
      </c>
      <c r="C173" s="181"/>
      <c r="D173" s="206">
        <v>4</v>
      </c>
      <c r="E173" s="204">
        <f t="shared" si="30"/>
        <v>0</v>
      </c>
      <c r="F173" s="181"/>
      <c r="G173" s="206">
        <v>1</v>
      </c>
      <c r="H173" s="204">
        <f t="shared" si="31"/>
        <v>0</v>
      </c>
      <c r="I173" s="72">
        <f t="shared" si="33"/>
        <v>0</v>
      </c>
      <c r="J173" s="73">
        <f t="shared" si="34"/>
        <v>25</v>
      </c>
      <c r="K173" s="181"/>
      <c r="L173" s="206">
        <v>1</v>
      </c>
      <c r="M173" s="204">
        <f t="shared" si="35"/>
        <v>0</v>
      </c>
      <c r="N173" s="72">
        <f t="shared" si="36"/>
        <v>0</v>
      </c>
      <c r="O173" s="73">
        <f t="shared" si="37"/>
        <v>100</v>
      </c>
      <c r="P173" s="181"/>
      <c r="Q173" s="206">
        <v>1</v>
      </c>
      <c r="R173" s="204">
        <f t="shared" si="32"/>
        <v>0</v>
      </c>
      <c r="S173" s="1"/>
      <c r="T173" s="1"/>
    </row>
    <row r="174" spans="1:20" ht="23.25" customHeight="1">
      <c r="A174" s="215">
        <v>15</v>
      </c>
      <c r="B174" s="348" t="s">
        <v>35</v>
      </c>
      <c r="C174" s="181"/>
      <c r="D174" s="206">
        <v>10</v>
      </c>
      <c r="E174" s="204">
        <f t="shared" si="30"/>
        <v>0</v>
      </c>
      <c r="F174" s="181"/>
      <c r="G174" s="206"/>
      <c r="H174" s="204">
        <f t="shared" si="31"/>
        <v>0</v>
      </c>
      <c r="I174" s="72">
        <f t="shared" si="33"/>
        <v>0</v>
      </c>
      <c r="J174" s="73">
        <f t="shared" si="34"/>
        <v>0</v>
      </c>
      <c r="K174" s="181"/>
      <c r="L174" s="206"/>
      <c r="M174" s="204">
        <f t="shared" si="35"/>
        <v>0</v>
      </c>
      <c r="N174" s="72">
        <f t="shared" si="36"/>
        <v>0</v>
      </c>
      <c r="O174" s="73">
        <f t="shared" si="37"/>
        <v>0</v>
      </c>
      <c r="P174" s="181"/>
      <c r="Q174" s="206"/>
      <c r="R174" s="204">
        <f t="shared" si="32"/>
        <v>0</v>
      </c>
      <c r="S174" s="1"/>
      <c r="T174" s="1"/>
    </row>
    <row r="175" spans="1:20" ht="23.25" customHeight="1">
      <c r="A175" s="215">
        <v>16</v>
      </c>
      <c r="B175" s="348" t="s">
        <v>36</v>
      </c>
      <c r="C175" s="181"/>
      <c r="D175" s="206">
        <v>55</v>
      </c>
      <c r="E175" s="204">
        <f t="shared" si="30"/>
        <v>0</v>
      </c>
      <c r="F175" s="181"/>
      <c r="G175" s="206">
        <v>6</v>
      </c>
      <c r="H175" s="204">
        <f t="shared" si="31"/>
        <v>0</v>
      </c>
      <c r="I175" s="72">
        <f t="shared" si="33"/>
        <v>0</v>
      </c>
      <c r="J175" s="73">
        <f t="shared" si="34"/>
        <v>10.909090909090908</v>
      </c>
      <c r="K175" s="181"/>
      <c r="L175" s="206">
        <v>3</v>
      </c>
      <c r="M175" s="204">
        <f t="shared" si="35"/>
        <v>0</v>
      </c>
      <c r="N175" s="72">
        <f t="shared" si="36"/>
        <v>0</v>
      </c>
      <c r="O175" s="73">
        <f t="shared" si="37"/>
        <v>50</v>
      </c>
      <c r="P175" s="181"/>
      <c r="Q175" s="206">
        <v>3</v>
      </c>
      <c r="R175" s="204">
        <f t="shared" si="32"/>
        <v>0</v>
      </c>
      <c r="S175" s="1"/>
      <c r="T175" s="1"/>
    </row>
    <row r="176" spans="1:20" ht="23.25" customHeight="1">
      <c r="A176" s="215">
        <v>17</v>
      </c>
      <c r="B176" s="348" t="s">
        <v>37</v>
      </c>
      <c r="C176" s="181"/>
      <c r="D176" s="206">
        <v>15</v>
      </c>
      <c r="E176" s="204">
        <f t="shared" si="30"/>
        <v>0</v>
      </c>
      <c r="F176" s="181"/>
      <c r="G176" s="206"/>
      <c r="H176" s="204">
        <f t="shared" si="31"/>
        <v>0</v>
      </c>
      <c r="I176" s="72">
        <f t="shared" si="33"/>
        <v>0</v>
      </c>
      <c r="J176" s="73">
        <f t="shared" si="34"/>
        <v>0</v>
      </c>
      <c r="K176" s="181"/>
      <c r="L176" s="206"/>
      <c r="M176" s="204">
        <f t="shared" si="35"/>
        <v>0</v>
      </c>
      <c r="N176" s="72">
        <f t="shared" si="36"/>
        <v>0</v>
      </c>
      <c r="O176" s="73">
        <f t="shared" si="37"/>
        <v>0</v>
      </c>
      <c r="P176" s="181"/>
      <c r="Q176" s="206"/>
      <c r="R176" s="204">
        <f t="shared" si="32"/>
        <v>0</v>
      </c>
      <c r="S176" s="1"/>
      <c r="T176" s="1"/>
    </row>
    <row r="177" spans="1:20" ht="23.25" customHeight="1">
      <c r="A177" s="215">
        <v>18</v>
      </c>
      <c r="B177" s="348" t="s">
        <v>38</v>
      </c>
      <c r="C177" s="181"/>
      <c r="D177" s="206"/>
      <c r="E177" s="204">
        <f t="shared" si="30"/>
        <v>0</v>
      </c>
      <c r="F177" s="181"/>
      <c r="G177" s="206"/>
      <c r="H177" s="204">
        <f t="shared" si="31"/>
        <v>0</v>
      </c>
      <c r="I177" s="72">
        <f t="shared" si="33"/>
        <v>0</v>
      </c>
      <c r="J177" s="73">
        <f t="shared" si="34"/>
        <v>0</v>
      </c>
      <c r="K177" s="181"/>
      <c r="L177" s="206"/>
      <c r="M177" s="204">
        <f t="shared" si="35"/>
        <v>0</v>
      </c>
      <c r="N177" s="72">
        <f t="shared" si="36"/>
        <v>0</v>
      </c>
      <c r="O177" s="73">
        <f t="shared" si="37"/>
        <v>0</v>
      </c>
      <c r="P177" s="181"/>
      <c r="Q177" s="206"/>
      <c r="R177" s="204">
        <f t="shared" si="32"/>
        <v>0</v>
      </c>
      <c r="S177" s="1"/>
      <c r="T177" s="1"/>
    </row>
    <row r="178" spans="1:20" ht="23.25" customHeight="1">
      <c r="A178" s="215">
        <v>19</v>
      </c>
      <c r="B178" s="348" t="s">
        <v>39</v>
      </c>
      <c r="C178" s="181"/>
      <c r="D178" s="206"/>
      <c r="E178" s="204">
        <f t="shared" si="30"/>
        <v>0</v>
      </c>
      <c r="F178" s="181"/>
      <c r="G178" s="206"/>
      <c r="H178" s="204">
        <f t="shared" si="31"/>
        <v>0</v>
      </c>
      <c r="I178" s="72">
        <f t="shared" si="33"/>
        <v>0</v>
      </c>
      <c r="J178" s="73">
        <f t="shared" si="34"/>
        <v>0</v>
      </c>
      <c r="K178" s="181"/>
      <c r="L178" s="206"/>
      <c r="M178" s="204">
        <f t="shared" si="35"/>
        <v>0</v>
      </c>
      <c r="N178" s="72">
        <f t="shared" si="36"/>
        <v>0</v>
      </c>
      <c r="O178" s="73">
        <f t="shared" si="37"/>
        <v>0</v>
      </c>
      <c r="P178" s="181"/>
      <c r="Q178" s="206"/>
      <c r="R178" s="204">
        <f t="shared" si="32"/>
        <v>0</v>
      </c>
      <c r="S178" s="1"/>
      <c r="T178" s="1"/>
    </row>
    <row r="179" spans="1:20" ht="23.25" customHeight="1">
      <c r="A179" s="215">
        <v>20</v>
      </c>
      <c r="B179" s="348" t="s">
        <v>40</v>
      </c>
      <c r="C179" s="181"/>
      <c r="D179" s="206">
        <v>3</v>
      </c>
      <c r="E179" s="204">
        <f t="shared" si="30"/>
        <v>0</v>
      </c>
      <c r="F179" s="181"/>
      <c r="G179" s="206">
        <v>1</v>
      </c>
      <c r="H179" s="204">
        <f t="shared" si="31"/>
        <v>0</v>
      </c>
      <c r="I179" s="72">
        <f t="shared" si="33"/>
        <v>0</v>
      </c>
      <c r="J179" s="73">
        <f t="shared" si="34"/>
        <v>33.333333333333336</v>
      </c>
      <c r="K179" s="181"/>
      <c r="L179" s="206"/>
      <c r="M179" s="204">
        <f t="shared" si="35"/>
        <v>0</v>
      </c>
      <c r="N179" s="72">
        <f t="shared" si="36"/>
        <v>0</v>
      </c>
      <c r="O179" s="73">
        <f t="shared" si="37"/>
        <v>0</v>
      </c>
      <c r="P179" s="181"/>
      <c r="Q179" s="206"/>
      <c r="R179" s="204">
        <f t="shared" si="32"/>
        <v>0</v>
      </c>
      <c r="S179" s="1"/>
      <c r="T179" s="1"/>
    </row>
    <row r="180" spans="1:20" ht="23.25" customHeight="1" thickBot="1">
      <c r="A180" s="346">
        <v>21</v>
      </c>
      <c r="B180" s="344" t="s">
        <v>447</v>
      </c>
      <c r="C180" s="181"/>
      <c r="D180" s="206">
        <v>39</v>
      </c>
      <c r="E180" s="204">
        <f t="shared" si="30"/>
        <v>0</v>
      </c>
      <c r="F180" s="181"/>
      <c r="G180" s="206">
        <v>8</v>
      </c>
      <c r="H180" s="204">
        <f t="shared" si="31"/>
        <v>0</v>
      </c>
      <c r="I180" s="72">
        <f t="shared" si="33"/>
        <v>0</v>
      </c>
      <c r="J180" s="73">
        <f t="shared" si="34"/>
        <v>20.512820512820515</v>
      </c>
      <c r="K180" s="181"/>
      <c r="L180" s="206">
        <v>2</v>
      </c>
      <c r="M180" s="204">
        <f t="shared" si="35"/>
        <v>0</v>
      </c>
      <c r="N180" s="72">
        <f t="shared" si="36"/>
        <v>0</v>
      </c>
      <c r="O180" s="73">
        <f t="shared" si="37"/>
        <v>25</v>
      </c>
      <c r="P180" s="181"/>
      <c r="Q180" s="206">
        <v>2</v>
      </c>
      <c r="R180" s="204">
        <f t="shared" si="32"/>
        <v>0</v>
      </c>
      <c r="S180" s="1"/>
      <c r="T180" s="1"/>
    </row>
    <row r="181" spans="1:20" ht="23.25" customHeight="1" thickBot="1">
      <c r="A181" s="216">
        <v>22</v>
      </c>
      <c r="B181" s="341" t="s">
        <v>564</v>
      </c>
      <c r="C181" s="207">
        <v>0</v>
      </c>
      <c r="D181" s="214">
        <v>150</v>
      </c>
      <c r="E181" s="64">
        <f>IF(C181=0,0,IF(D181=0,"-100,0",IF(D181*100/C181&lt;200,ROUND(D181*100/C181-100,1),ROUND(D181/C181,1)&amp;" р")))</f>
        <v>0</v>
      </c>
      <c r="F181" s="207">
        <v>0</v>
      </c>
      <c r="G181" s="214">
        <v>18</v>
      </c>
      <c r="H181" s="64">
        <f>IF(F181=0,0,IF(G181=0,"-100,0",IF(G181*100/F181&lt;200,ROUND(G181*100/F181-100,1),ROUND(G181/F181,1)&amp;" р")))</f>
        <v>0</v>
      </c>
      <c r="I181" s="65">
        <f>IF(C181=0,0,F181*100/C181)</f>
        <v>0</v>
      </c>
      <c r="J181" s="66">
        <f>IF(D181=0,0,G181*100/D181)</f>
        <v>12</v>
      </c>
      <c r="K181" s="207">
        <v>0</v>
      </c>
      <c r="L181" s="214">
        <v>7</v>
      </c>
      <c r="M181" s="64">
        <f>IF(K181=0,0,IF(L181=0,"-100,0",IF(L181*100/K181&lt;200,ROUND(L181*100/K181-100,1),ROUND(L181/K181,1)&amp;" р")))</f>
        <v>0</v>
      </c>
      <c r="N181" s="65">
        <f>IF(F181=0,0,K181*100/F181)</f>
        <v>0</v>
      </c>
      <c r="O181" s="66">
        <f>IF(G181=0,0,L181*100/G181)</f>
        <v>38.888888888888886</v>
      </c>
      <c r="P181" s="207">
        <v>0</v>
      </c>
      <c r="Q181" s="214">
        <v>7</v>
      </c>
      <c r="R181" s="64">
        <f>IF(P181=0,0,IF(Q181=0,"-100,0",IF(Q181*100/P181&lt;200,ROUND(Q181*100/P181-100,1),ROUND(Q181/P181,1)&amp;" р")))</f>
        <v>0</v>
      </c>
      <c r="S181" s="1"/>
      <c r="T181" s="1"/>
    </row>
    <row r="182" spans="1:20" ht="6" customHeight="1">
      <c r="A182" s="75"/>
      <c r="B182" s="76"/>
      <c r="C182" s="77"/>
      <c r="D182" s="77"/>
      <c r="E182" s="78"/>
      <c r="F182" s="77"/>
      <c r="G182" s="77"/>
      <c r="H182" s="78"/>
      <c r="I182" s="79"/>
      <c r="J182" s="79"/>
      <c r="K182" s="67"/>
      <c r="L182" s="67"/>
      <c r="M182" s="67"/>
      <c r="N182" s="67"/>
      <c r="O182" s="67"/>
      <c r="P182" s="67"/>
      <c r="Q182" s="67"/>
      <c r="R182" s="67"/>
      <c r="S182" s="67"/>
      <c r="T182" s="67"/>
    </row>
    <row r="183" spans="1:20" ht="15.75">
      <c r="A183" s="80" t="s">
        <v>840</v>
      </c>
      <c r="B183" s="80"/>
      <c r="C183" s="80"/>
      <c r="D183" s="80"/>
      <c r="E183" s="80"/>
      <c r="F183" s="80"/>
      <c r="G183" s="80"/>
      <c r="H183" s="80"/>
      <c r="I183" s="80"/>
      <c r="J183" s="80"/>
      <c r="K183" s="67"/>
      <c r="L183" s="67"/>
      <c r="M183" s="67"/>
      <c r="N183" s="67"/>
      <c r="O183" s="67"/>
      <c r="P183" s="67"/>
      <c r="Q183" s="67"/>
      <c r="R183" s="67"/>
      <c r="S183" s="67"/>
      <c r="T183" s="67"/>
    </row>
    <row r="184" spans="1:20" ht="3.75" customHeight="1" thickBot="1">
      <c r="A184" s="67"/>
      <c r="B184" s="6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67"/>
      <c r="R184" s="67"/>
      <c r="S184" s="67"/>
      <c r="T184" s="67"/>
    </row>
    <row r="185" spans="1:20" ht="36" customHeight="1" thickBot="1">
      <c r="A185" s="666" t="s">
        <v>202</v>
      </c>
      <c r="B185" s="669" t="s">
        <v>203</v>
      </c>
      <c r="C185" s="657" t="s">
        <v>582</v>
      </c>
      <c r="D185" s="675"/>
      <c r="E185" s="658"/>
      <c r="F185" s="657" t="s">
        <v>581</v>
      </c>
      <c r="G185" s="658"/>
      <c r="H185" s="675" t="s">
        <v>583</v>
      </c>
      <c r="I185" s="675"/>
      <c r="J185" s="658"/>
      <c r="K185" s="657" t="s">
        <v>581</v>
      </c>
      <c r="L185" s="658"/>
      <c r="M185" s="675" t="s">
        <v>837</v>
      </c>
      <c r="N185" s="675"/>
      <c r="O185" s="658"/>
      <c r="P185" s="657" t="s">
        <v>581</v>
      </c>
      <c r="Q185" s="658"/>
      <c r="R185" s="67"/>
      <c r="S185" s="67"/>
      <c r="T185" s="67"/>
    </row>
    <row r="186" spans="1:23" ht="36" customHeight="1" thickBot="1">
      <c r="A186" s="667"/>
      <c r="B186" s="669"/>
      <c r="C186" s="659"/>
      <c r="D186" s="676"/>
      <c r="E186" s="660"/>
      <c r="F186" s="659"/>
      <c r="G186" s="660"/>
      <c r="H186" s="676"/>
      <c r="I186" s="676"/>
      <c r="J186" s="660"/>
      <c r="K186" s="659"/>
      <c r="L186" s="660"/>
      <c r="M186" s="676"/>
      <c r="N186" s="676"/>
      <c r="O186" s="660"/>
      <c r="P186" s="659"/>
      <c r="Q186" s="660"/>
      <c r="R186" s="67"/>
      <c r="S186" s="67"/>
      <c r="T186" s="67"/>
      <c r="U186" s="67"/>
      <c r="V186" s="67"/>
      <c r="W186" s="67"/>
    </row>
    <row r="187" spans="1:23" ht="21.75" customHeight="1" thickBot="1">
      <c r="A187" s="668"/>
      <c r="B187" s="669"/>
      <c r="C187" s="81">
        <f>C159</f>
        <v>2012</v>
      </c>
      <c r="D187" s="211">
        <f>D159</f>
        <v>2013</v>
      </c>
      <c r="E187" s="212" t="s">
        <v>204</v>
      </c>
      <c r="F187" s="81">
        <f>C187</f>
        <v>2012</v>
      </c>
      <c r="G187" s="82">
        <f>D187</f>
        <v>2013</v>
      </c>
      <c r="H187" s="81">
        <f>F187</f>
        <v>2012</v>
      </c>
      <c r="I187" s="211">
        <f>G187</f>
        <v>2013</v>
      </c>
      <c r="J187" s="212" t="s">
        <v>204</v>
      </c>
      <c r="K187" s="81">
        <f>H187</f>
        <v>2012</v>
      </c>
      <c r="L187" s="82">
        <f>I187</f>
        <v>2013</v>
      </c>
      <c r="M187" s="81">
        <f>K187</f>
        <v>2012</v>
      </c>
      <c r="N187" s="211">
        <f>L187</f>
        <v>2013</v>
      </c>
      <c r="O187" s="212" t="s">
        <v>204</v>
      </c>
      <c r="P187" s="81">
        <f>M187</f>
        <v>2012</v>
      </c>
      <c r="Q187" s="82">
        <f>N187</f>
        <v>2013</v>
      </c>
      <c r="R187" s="67"/>
      <c r="S187" s="67"/>
      <c r="T187" s="67"/>
      <c r="U187" s="67"/>
      <c r="V187" s="67"/>
      <c r="W187" s="67"/>
    </row>
    <row r="188" spans="1:23" ht="23.25" customHeight="1">
      <c r="A188" s="345">
        <v>1</v>
      </c>
      <c r="B188" s="347" t="s">
        <v>21</v>
      </c>
      <c r="C188" s="180"/>
      <c r="D188" s="205"/>
      <c r="E188" s="203">
        <f>IF(C188=0,0,IF(D188=0,"-100,0",IF(D188*100/C188&lt;200,ROUND(D188*100/C188-100,1),ROUND(D188/C188,1)&amp;" р")))</f>
        <v>0</v>
      </c>
      <c r="F188" s="180"/>
      <c r="G188" s="208"/>
      <c r="H188" s="180"/>
      <c r="I188" s="205"/>
      <c r="J188" s="203">
        <f>IF(H188=0,0,IF(I188=0,"-100,0",IF(I188*100/H188&lt;200,ROUND(I188*100/H188-100,1),ROUND(I188/H188,1)&amp;" р")))</f>
        <v>0</v>
      </c>
      <c r="K188" s="180"/>
      <c r="L188" s="208"/>
      <c r="M188" s="180"/>
      <c r="N188" s="205"/>
      <c r="O188" s="203">
        <f>IF(M188=0,0,IF(N188=0,"-100,0",IF(N188*100/M188&lt;200,ROUND(N188*100/M188-100,1),ROUND(N188/M188,1)&amp;" р")))</f>
        <v>0</v>
      </c>
      <c r="P188" s="180"/>
      <c r="Q188" s="208"/>
      <c r="R188" s="67"/>
      <c r="S188" s="67"/>
      <c r="T188" s="67"/>
      <c r="U188" s="67"/>
      <c r="V188" s="67"/>
      <c r="W188" s="67"/>
    </row>
    <row r="189" spans="1:23" ht="23.25" customHeight="1">
      <c r="A189" s="215">
        <v>2</v>
      </c>
      <c r="B189" s="348" t="s">
        <v>22</v>
      </c>
      <c r="C189" s="181"/>
      <c r="D189" s="206"/>
      <c r="E189" s="204">
        <f aca="true" t="shared" si="38" ref="E189:E208">IF(C189=0,0,IF(D189=0,"-100,0",IF(D189*100/C189&lt;200,ROUND(D189*100/C189-100,1),ROUND(D189/C189,1)&amp;" р")))</f>
        <v>0</v>
      </c>
      <c r="F189" s="181"/>
      <c r="G189" s="209"/>
      <c r="H189" s="181"/>
      <c r="I189" s="206">
        <v>1</v>
      </c>
      <c r="J189" s="204">
        <f aca="true" t="shared" si="39" ref="J189:J208">IF(H189=0,0,IF(I189=0,"-100,0",IF(I189*100/H189&lt;200,ROUND(I189*100/H189-100,1),ROUND(I189/H189,1)&amp;" р")))</f>
        <v>0</v>
      </c>
      <c r="K189" s="181"/>
      <c r="L189" s="209">
        <v>1</v>
      </c>
      <c r="M189" s="181"/>
      <c r="N189" s="206"/>
      <c r="O189" s="204">
        <f aca="true" t="shared" si="40" ref="O189:O208">IF(M189=0,0,IF(N189=0,"-100,0",IF(N189*100/M189&lt;200,ROUND(N189*100/M189-100,1),ROUND(N189/M189,1)&amp;" р")))</f>
        <v>0</v>
      </c>
      <c r="P189" s="181"/>
      <c r="Q189" s="209"/>
      <c r="R189" s="67"/>
      <c r="S189" s="67"/>
      <c r="T189" s="67"/>
      <c r="U189" s="67"/>
      <c r="V189" s="67"/>
      <c r="W189" s="67"/>
    </row>
    <row r="190" spans="1:23" ht="23.25" customHeight="1">
      <c r="A190" s="215">
        <v>3</v>
      </c>
      <c r="B190" s="348" t="s">
        <v>23</v>
      </c>
      <c r="C190" s="181"/>
      <c r="D190" s="206"/>
      <c r="E190" s="204">
        <f t="shared" si="38"/>
        <v>0</v>
      </c>
      <c r="F190" s="181"/>
      <c r="G190" s="209"/>
      <c r="H190" s="181"/>
      <c r="I190" s="206"/>
      <c r="J190" s="204">
        <f t="shared" si="39"/>
        <v>0</v>
      </c>
      <c r="K190" s="181"/>
      <c r="L190" s="209"/>
      <c r="M190" s="181"/>
      <c r="N190" s="206"/>
      <c r="O190" s="204">
        <f t="shared" si="40"/>
        <v>0</v>
      </c>
      <c r="P190" s="181"/>
      <c r="Q190" s="209"/>
      <c r="R190" s="67"/>
      <c r="S190" s="67"/>
      <c r="T190" s="67"/>
      <c r="U190" s="67"/>
      <c r="V190" s="67"/>
      <c r="W190" s="67"/>
    </row>
    <row r="191" spans="1:23" ht="23.25" customHeight="1">
      <c r="A191" s="215">
        <v>4</v>
      </c>
      <c r="B191" s="348" t="s">
        <v>24</v>
      </c>
      <c r="C191" s="181"/>
      <c r="D191" s="206"/>
      <c r="E191" s="204">
        <f t="shared" si="38"/>
        <v>0</v>
      </c>
      <c r="F191" s="181"/>
      <c r="G191" s="209"/>
      <c r="H191" s="181"/>
      <c r="I191" s="206"/>
      <c r="J191" s="204">
        <f t="shared" si="39"/>
        <v>0</v>
      </c>
      <c r="K191" s="181"/>
      <c r="L191" s="209"/>
      <c r="M191" s="181"/>
      <c r="N191" s="206"/>
      <c r="O191" s="204">
        <f t="shared" si="40"/>
        <v>0</v>
      </c>
      <c r="P191" s="181"/>
      <c r="Q191" s="209"/>
      <c r="R191" s="67"/>
      <c r="S191" s="67"/>
      <c r="T191" s="67"/>
      <c r="U191" s="67"/>
      <c r="V191" s="67"/>
      <c r="W191" s="67"/>
    </row>
    <row r="192" spans="1:23" ht="23.25" customHeight="1">
      <c r="A192" s="215">
        <v>5</v>
      </c>
      <c r="B192" s="348" t="s">
        <v>25</v>
      </c>
      <c r="C192" s="181"/>
      <c r="D192" s="206"/>
      <c r="E192" s="204">
        <f t="shared" si="38"/>
        <v>0</v>
      </c>
      <c r="F192" s="181"/>
      <c r="G192" s="209"/>
      <c r="H192" s="181"/>
      <c r="I192" s="206"/>
      <c r="J192" s="204">
        <f t="shared" si="39"/>
        <v>0</v>
      </c>
      <c r="K192" s="181"/>
      <c r="L192" s="209"/>
      <c r="M192" s="181"/>
      <c r="N192" s="206"/>
      <c r="O192" s="204">
        <f t="shared" si="40"/>
        <v>0</v>
      </c>
      <c r="P192" s="181"/>
      <c r="Q192" s="209"/>
      <c r="R192" s="67"/>
      <c r="S192" s="67"/>
      <c r="T192" s="67"/>
      <c r="U192" s="67"/>
      <c r="V192" s="67"/>
      <c r="W192" s="67"/>
    </row>
    <row r="193" spans="1:23" ht="23.25" customHeight="1">
      <c r="A193" s="215">
        <v>6</v>
      </c>
      <c r="B193" s="348" t="s">
        <v>26</v>
      </c>
      <c r="C193" s="181"/>
      <c r="D193" s="206"/>
      <c r="E193" s="204">
        <f t="shared" si="38"/>
        <v>0</v>
      </c>
      <c r="F193" s="181"/>
      <c r="G193" s="209"/>
      <c r="H193" s="181"/>
      <c r="I193" s="206"/>
      <c r="J193" s="204">
        <f t="shared" si="39"/>
        <v>0</v>
      </c>
      <c r="K193" s="181"/>
      <c r="L193" s="209"/>
      <c r="M193" s="181"/>
      <c r="N193" s="206"/>
      <c r="O193" s="204">
        <f t="shared" si="40"/>
        <v>0</v>
      </c>
      <c r="P193" s="181"/>
      <c r="Q193" s="209"/>
      <c r="R193" s="67"/>
      <c r="S193" s="67"/>
      <c r="T193" s="67"/>
      <c r="U193" s="67"/>
      <c r="V193" s="67"/>
      <c r="W193" s="67"/>
    </row>
    <row r="194" spans="1:23" ht="23.25" customHeight="1">
      <c r="A194" s="215">
        <v>7</v>
      </c>
      <c r="B194" s="348" t="s">
        <v>27</v>
      </c>
      <c r="C194" s="181"/>
      <c r="D194" s="206"/>
      <c r="E194" s="204">
        <f t="shared" si="38"/>
        <v>0</v>
      </c>
      <c r="F194" s="181"/>
      <c r="G194" s="209"/>
      <c r="H194" s="181"/>
      <c r="I194" s="206"/>
      <c r="J194" s="204">
        <f t="shared" si="39"/>
        <v>0</v>
      </c>
      <c r="K194" s="181"/>
      <c r="L194" s="209"/>
      <c r="M194" s="181"/>
      <c r="N194" s="206"/>
      <c r="O194" s="204">
        <f t="shared" si="40"/>
        <v>0</v>
      </c>
      <c r="P194" s="181"/>
      <c r="Q194" s="209"/>
      <c r="R194" s="67"/>
      <c r="S194" s="67"/>
      <c r="T194" s="67"/>
      <c r="U194" s="67"/>
      <c r="V194" s="67"/>
      <c r="W194" s="67"/>
    </row>
    <row r="195" spans="1:23" ht="23.25" customHeight="1">
      <c r="A195" s="215">
        <v>8</v>
      </c>
      <c r="B195" s="348" t="s">
        <v>28</v>
      </c>
      <c r="C195" s="181"/>
      <c r="D195" s="206"/>
      <c r="E195" s="204">
        <f t="shared" si="38"/>
        <v>0</v>
      </c>
      <c r="F195" s="181"/>
      <c r="G195" s="209"/>
      <c r="H195" s="181"/>
      <c r="I195" s="206"/>
      <c r="J195" s="204">
        <f t="shared" si="39"/>
        <v>0</v>
      </c>
      <c r="K195" s="181"/>
      <c r="L195" s="209"/>
      <c r="M195" s="181"/>
      <c r="N195" s="206"/>
      <c r="O195" s="204">
        <f t="shared" si="40"/>
        <v>0</v>
      </c>
      <c r="P195" s="181"/>
      <c r="Q195" s="209"/>
      <c r="R195" s="67"/>
      <c r="S195" s="67"/>
      <c r="T195" s="67"/>
      <c r="U195" s="67"/>
      <c r="V195" s="67"/>
      <c r="W195" s="67"/>
    </row>
    <row r="196" spans="1:23" ht="23.25" customHeight="1">
      <c r="A196" s="215">
        <v>9</v>
      </c>
      <c r="B196" s="348" t="s">
        <v>29</v>
      </c>
      <c r="C196" s="181"/>
      <c r="D196" s="206"/>
      <c r="E196" s="204">
        <f t="shared" si="38"/>
        <v>0</v>
      </c>
      <c r="F196" s="181"/>
      <c r="G196" s="209"/>
      <c r="H196" s="181"/>
      <c r="I196" s="206"/>
      <c r="J196" s="204">
        <f t="shared" si="39"/>
        <v>0</v>
      </c>
      <c r="K196" s="181"/>
      <c r="L196" s="209"/>
      <c r="M196" s="181"/>
      <c r="N196" s="206"/>
      <c r="O196" s="204">
        <f t="shared" si="40"/>
        <v>0</v>
      </c>
      <c r="P196" s="181"/>
      <c r="Q196" s="209"/>
      <c r="R196" s="67"/>
      <c r="S196" s="67"/>
      <c r="T196" s="67"/>
      <c r="U196" s="67"/>
      <c r="V196" s="67"/>
      <c r="W196" s="67"/>
    </row>
    <row r="197" spans="1:23" ht="23.25" customHeight="1">
      <c r="A197" s="215">
        <v>10</v>
      </c>
      <c r="B197" s="348" t="s">
        <v>30</v>
      </c>
      <c r="C197" s="181"/>
      <c r="D197" s="206"/>
      <c r="E197" s="204">
        <f t="shared" si="38"/>
        <v>0</v>
      </c>
      <c r="F197" s="181"/>
      <c r="G197" s="209"/>
      <c r="H197" s="181"/>
      <c r="I197" s="206"/>
      <c r="J197" s="204">
        <f t="shared" si="39"/>
        <v>0</v>
      </c>
      <c r="K197" s="181"/>
      <c r="L197" s="209"/>
      <c r="M197" s="181"/>
      <c r="N197" s="206"/>
      <c r="O197" s="204">
        <f t="shared" si="40"/>
        <v>0</v>
      </c>
      <c r="P197" s="181"/>
      <c r="Q197" s="209"/>
      <c r="R197" s="67"/>
      <c r="S197" s="67"/>
      <c r="T197" s="67"/>
      <c r="U197" s="67"/>
      <c r="V197" s="67"/>
      <c r="W197" s="67"/>
    </row>
    <row r="198" spans="1:23" ht="23.25" customHeight="1">
      <c r="A198" s="215">
        <v>11</v>
      </c>
      <c r="B198" s="348" t="s">
        <v>31</v>
      </c>
      <c r="C198" s="181"/>
      <c r="D198" s="206"/>
      <c r="E198" s="204">
        <f t="shared" si="38"/>
        <v>0</v>
      </c>
      <c r="F198" s="181"/>
      <c r="G198" s="209"/>
      <c r="H198" s="181"/>
      <c r="I198" s="206"/>
      <c r="J198" s="204">
        <f t="shared" si="39"/>
        <v>0</v>
      </c>
      <c r="K198" s="181"/>
      <c r="L198" s="209"/>
      <c r="M198" s="181"/>
      <c r="N198" s="206"/>
      <c r="O198" s="204">
        <f t="shared" si="40"/>
        <v>0</v>
      </c>
      <c r="P198" s="181"/>
      <c r="Q198" s="209"/>
      <c r="R198" s="67"/>
      <c r="S198" s="67"/>
      <c r="T198" s="67"/>
      <c r="U198" s="67"/>
      <c r="V198" s="67"/>
      <c r="W198" s="67"/>
    </row>
    <row r="199" spans="1:23" ht="23.25" customHeight="1">
      <c r="A199" s="215">
        <v>12</v>
      </c>
      <c r="B199" s="348" t="s">
        <v>32</v>
      </c>
      <c r="C199" s="181"/>
      <c r="D199" s="206"/>
      <c r="E199" s="204">
        <f t="shared" si="38"/>
        <v>0</v>
      </c>
      <c r="F199" s="181"/>
      <c r="G199" s="209"/>
      <c r="H199" s="181"/>
      <c r="I199" s="206"/>
      <c r="J199" s="204">
        <f t="shared" si="39"/>
        <v>0</v>
      </c>
      <c r="K199" s="181"/>
      <c r="L199" s="209"/>
      <c r="M199" s="181"/>
      <c r="N199" s="206"/>
      <c r="O199" s="204">
        <f t="shared" si="40"/>
        <v>0</v>
      </c>
      <c r="P199" s="181"/>
      <c r="Q199" s="209"/>
      <c r="R199" s="67"/>
      <c r="S199" s="67"/>
      <c r="T199" s="67"/>
      <c r="U199" s="67"/>
      <c r="V199" s="67"/>
      <c r="W199" s="67"/>
    </row>
    <row r="200" spans="1:23" ht="23.25" customHeight="1">
      <c r="A200" s="215">
        <v>13</v>
      </c>
      <c r="B200" s="348" t="s">
        <v>33</v>
      </c>
      <c r="C200" s="181"/>
      <c r="D200" s="206"/>
      <c r="E200" s="204">
        <f t="shared" si="38"/>
        <v>0</v>
      </c>
      <c r="F200" s="181"/>
      <c r="G200" s="209"/>
      <c r="H200" s="181"/>
      <c r="I200" s="206"/>
      <c r="J200" s="204">
        <f t="shared" si="39"/>
        <v>0</v>
      </c>
      <c r="K200" s="181"/>
      <c r="L200" s="209"/>
      <c r="M200" s="181"/>
      <c r="N200" s="206"/>
      <c r="O200" s="204">
        <f t="shared" si="40"/>
        <v>0</v>
      </c>
      <c r="P200" s="181"/>
      <c r="Q200" s="209"/>
      <c r="R200" s="67"/>
      <c r="S200" s="67"/>
      <c r="T200" s="67"/>
      <c r="U200" s="67"/>
      <c r="V200" s="67"/>
      <c r="W200" s="67"/>
    </row>
    <row r="201" spans="1:23" ht="23.25" customHeight="1">
      <c r="A201" s="215">
        <v>14</v>
      </c>
      <c r="B201" s="348" t="s">
        <v>34</v>
      </c>
      <c r="C201" s="181"/>
      <c r="D201" s="206"/>
      <c r="E201" s="204">
        <f t="shared" si="38"/>
        <v>0</v>
      </c>
      <c r="F201" s="181"/>
      <c r="G201" s="209"/>
      <c r="H201" s="181"/>
      <c r="I201" s="206"/>
      <c r="J201" s="204">
        <f t="shared" si="39"/>
        <v>0</v>
      </c>
      <c r="K201" s="181"/>
      <c r="L201" s="209"/>
      <c r="M201" s="181"/>
      <c r="N201" s="206"/>
      <c r="O201" s="204">
        <f t="shared" si="40"/>
        <v>0</v>
      </c>
      <c r="P201" s="181"/>
      <c r="Q201" s="209"/>
      <c r="R201" s="67"/>
      <c r="S201" s="67"/>
      <c r="T201" s="67"/>
      <c r="U201" s="67"/>
      <c r="V201" s="67"/>
      <c r="W201" s="67"/>
    </row>
    <row r="202" spans="1:23" ht="23.25" customHeight="1">
      <c r="A202" s="215">
        <v>15</v>
      </c>
      <c r="B202" s="348" t="s">
        <v>35</v>
      </c>
      <c r="C202" s="181"/>
      <c r="D202" s="206"/>
      <c r="E202" s="204">
        <f t="shared" si="38"/>
        <v>0</v>
      </c>
      <c r="F202" s="181"/>
      <c r="G202" s="209"/>
      <c r="H202" s="181"/>
      <c r="I202" s="206"/>
      <c r="J202" s="204">
        <f t="shared" si="39"/>
        <v>0</v>
      </c>
      <c r="K202" s="181"/>
      <c r="L202" s="209"/>
      <c r="M202" s="181"/>
      <c r="N202" s="206"/>
      <c r="O202" s="204">
        <f t="shared" si="40"/>
        <v>0</v>
      </c>
      <c r="P202" s="181"/>
      <c r="Q202" s="209"/>
      <c r="R202" s="67"/>
      <c r="S202" s="67"/>
      <c r="T202" s="67"/>
      <c r="U202" s="67"/>
      <c r="V202" s="67"/>
      <c r="W202" s="67"/>
    </row>
    <row r="203" spans="1:23" ht="23.25" customHeight="1">
      <c r="A203" s="215">
        <v>16</v>
      </c>
      <c r="B203" s="348" t="s">
        <v>36</v>
      </c>
      <c r="C203" s="181"/>
      <c r="D203" s="206"/>
      <c r="E203" s="204">
        <f t="shared" si="38"/>
        <v>0</v>
      </c>
      <c r="F203" s="181"/>
      <c r="G203" s="209"/>
      <c r="H203" s="181"/>
      <c r="I203" s="206"/>
      <c r="J203" s="204">
        <f t="shared" si="39"/>
        <v>0</v>
      </c>
      <c r="K203" s="181"/>
      <c r="L203" s="209"/>
      <c r="M203" s="181"/>
      <c r="N203" s="206">
        <v>2</v>
      </c>
      <c r="O203" s="204">
        <f t="shared" si="40"/>
        <v>0</v>
      </c>
      <c r="P203" s="181"/>
      <c r="Q203" s="209">
        <v>2</v>
      </c>
      <c r="R203" s="67"/>
      <c r="S203" s="67"/>
      <c r="T203" s="67"/>
      <c r="U203" s="67"/>
      <c r="V203" s="67"/>
      <c r="W203" s="67"/>
    </row>
    <row r="204" spans="1:23" ht="23.25" customHeight="1">
      <c r="A204" s="215">
        <v>17</v>
      </c>
      <c r="B204" s="348" t="s">
        <v>37</v>
      </c>
      <c r="C204" s="181"/>
      <c r="D204" s="206"/>
      <c r="E204" s="204">
        <f t="shared" si="38"/>
        <v>0</v>
      </c>
      <c r="F204" s="181"/>
      <c r="G204" s="209"/>
      <c r="H204" s="181"/>
      <c r="I204" s="206"/>
      <c r="J204" s="204">
        <f t="shared" si="39"/>
        <v>0</v>
      </c>
      <c r="K204" s="181"/>
      <c r="L204" s="209"/>
      <c r="M204" s="181"/>
      <c r="N204" s="206"/>
      <c r="O204" s="204">
        <f t="shared" si="40"/>
        <v>0</v>
      </c>
      <c r="P204" s="181"/>
      <c r="Q204" s="209"/>
      <c r="R204" s="67"/>
      <c r="S204" s="67"/>
      <c r="T204" s="67"/>
      <c r="U204" s="67"/>
      <c r="V204" s="67"/>
      <c r="W204" s="67"/>
    </row>
    <row r="205" spans="1:23" ht="23.25" customHeight="1">
      <c r="A205" s="215">
        <v>18</v>
      </c>
      <c r="B205" s="348" t="s">
        <v>38</v>
      </c>
      <c r="C205" s="181"/>
      <c r="D205" s="206"/>
      <c r="E205" s="204">
        <f t="shared" si="38"/>
        <v>0</v>
      </c>
      <c r="F205" s="181"/>
      <c r="G205" s="209"/>
      <c r="H205" s="181"/>
      <c r="I205" s="206"/>
      <c r="J205" s="204">
        <f t="shared" si="39"/>
        <v>0</v>
      </c>
      <c r="K205" s="181"/>
      <c r="L205" s="209"/>
      <c r="M205" s="181"/>
      <c r="N205" s="206"/>
      <c r="O205" s="204">
        <f t="shared" si="40"/>
        <v>0</v>
      </c>
      <c r="P205" s="181"/>
      <c r="Q205" s="209"/>
      <c r="R205" s="67"/>
      <c r="S205" s="67"/>
      <c r="T205" s="67"/>
      <c r="U205" s="67"/>
      <c r="V205" s="67"/>
      <c r="W205" s="67"/>
    </row>
    <row r="206" spans="1:23" ht="23.25" customHeight="1">
      <c r="A206" s="215">
        <v>19</v>
      </c>
      <c r="B206" s="348" t="s">
        <v>39</v>
      </c>
      <c r="C206" s="181"/>
      <c r="D206" s="206"/>
      <c r="E206" s="204">
        <f t="shared" si="38"/>
        <v>0</v>
      </c>
      <c r="F206" s="181"/>
      <c r="G206" s="209"/>
      <c r="H206" s="181"/>
      <c r="I206" s="206"/>
      <c r="J206" s="204">
        <f t="shared" si="39"/>
        <v>0</v>
      </c>
      <c r="K206" s="181"/>
      <c r="L206" s="209"/>
      <c r="M206" s="181"/>
      <c r="N206" s="206"/>
      <c r="O206" s="204">
        <f t="shared" si="40"/>
        <v>0</v>
      </c>
      <c r="P206" s="181"/>
      <c r="Q206" s="209"/>
      <c r="R206" s="67"/>
      <c r="S206" s="67"/>
      <c r="T206" s="67"/>
      <c r="U206" s="67"/>
      <c r="V206" s="67"/>
      <c r="W206" s="67"/>
    </row>
    <row r="207" spans="1:23" ht="23.25" customHeight="1">
      <c r="A207" s="215">
        <v>20</v>
      </c>
      <c r="B207" s="348" t="s">
        <v>40</v>
      </c>
      <c r="C207" s="181"/>
      <c r="D207" s="206"/>
      <c r="E207" s="204">
        <f t="shared" si="38"/>
        <v>0</v>
      </c>
      <c r="F207" s="181"/>
      <c r="G207" s="209"/>
      <c r="H207" s="181"/>
      <c r="I207" s="206"/>
      <c r="J207" s="204">
        <f t="shared" si="39"/>
        <v>0</v>
      </c>
      <c r="K207" s="181"/>
      <c r="L207" s="209"/>
      <c r="M207" s="181"/>
      <c r="N207" s="206">
        <v>1</v>
      </c>
      <c r="O207" s="204">
        <f t="shared" si="40"/>
        <v>0</v>
      </c>
      <c r="P207" s="181"/>
      <c r="Q207" s="209">
        <v>1</v>
      </c>
      <c r="R207" s="67"/>
      <c r="S207" s="67"/>
      <c r="T207" s="67"/>
      <c r="U207" s="67"/>
      <c r="V207" s="67"/>
      <c r="W207" s="67"/>
    </row>
    <row r="208" spans="1:23" ht="23.25" customHeight="1" thickBot="1">
      <c r="A208" s="346">
        <v>21</v>
      </c>
      <c r="B208" s="344" t="s">
        <v>447</v>
      </c>
      <c r="C208" s="181"/>
      <c r="D208" s="206"/>
      <c r="E208" s="204">
        <f t="shared" si="38"/>
        <v>0</v>
      </c>
      <c r="F208" s="181"/>
      <c r="G208" s="209"/>
      <c r="H208" s="181"/>
      <c r="I208" s="206"/>
      <c r="J208" s="204">
        <f t="shared" si="39"/>
        <v>0</v>
      </c>
      <c r="K208" s="181"/>
      <c r="L208" s="209"/>
      <c r="M208" s="181"/>
      <c r="N208" s="206">
        <v>1</v>
      </c>
      <c r="O208" s="204">
        <f t="shared" si="40"/>
        <v>0</v>
      </c>
      <c r="P208" s="181"/>
      <c r="Q208" s="209">
        <v>1</v>
      </c>
      <c r="R208" s="67"/>
      <c r="S208" s="67"/>
      <c r="T208" s="67"/>
      <c r="U208" s="67"/>
      <c r="V208" s="67"/>
      <c r="W208" s="67"/>
    </row>
    <row r="209" spans="1:23" ht="23.25" customHeight="1" thickBot="1">
      <c r="A209" s="216">
        <v>22</v>
      </c>
      <c r="B209" s="341" t="s">
        <v>564</v>
      </c>
      <c r="C209" s="207">
        <v>0</v>
      </c>
      <c r="D209" s="214">
        <v>0</v>
      </c>
      <c r="E209" s="64">
        <f>IF(C209=0,0,IF(D209=0,"-100,0",IF(D209*100/C209&lt;200,ROUND(D209*100/C209-100,1),ROUND(D209/C209,1)&amp;" р")))</f>
        <v>0</v>
      </c>
      <c r="F209" s="207">
        <v>0</v>
      </c>
      <c r="G209" s="210">
        <v>0</v>
      </c>
      <c r="H209" s="207">
        <v>0</v>
      </c>
      <c r="I209" s="214">
        <v>1</v>
      </c>
      <c r="J209" s="64">
        <f>IF(H209=0,0,IF(I209=0,"-100,0",IF(I209*100/H209&lt;200,ROUND(I209*100/H209-100,1),ROUND(I209/H209,1)&amp;" р")))</f>
        <v>0</v>
      </c>
      <c r="K209" s="207">
        <v>0</v>
      </c>
      <c r="L209" s="210">
        <v>1</v>
      </c>
      <c r="M209" s="207">
        <v>0</v>
      </c>
      <c r="N209" s="214">
        <v>4</v>
      </c>
      <c r="O209" s="64">
        <f>IF(M209=0,0,IF(N209=0,"-100,0",IF(N209*100/M209&lt;200,ROUND(N209*100/M209-100,1),ROUND(N209/M209,1)&amp;" р")))</f>
        <v>0</v>
      </c>
      <c r="P209" s="207">
        <v>0</v>
      </c>
      <c r="Q209" s="210">
        <v>4</v>
      </c>
      <c r="R209" s="67"/>
      <c r="S209" s="67"/>
      <c r="T209" s="67"/>
      <c r="U209" s="67"/>
      <c r="V209" s="67"/>
      <c r="W209" s="67"/>
    </row>
    <row r="210" spans="1:23" ht="4.5" customHeight="1">
      <c r="A210" s="75"/>
      <c r="B210" s="76"/>
      <c r="C210" s="77"/>
      <c r="D210" s="77"/>
      <c r="E210" s="78"/>
      <c r="F210" s="77"/>
      <c r="G210" s="77"/>
      <c r="H210" s="78"/>
      <c r="I210" s="79"/>
      <c r="J210" s="79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</row>
    <row r="211" spans="1:20" ht="15.75">
      <c r="A211" s="80" t="s">
        <v>838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67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20" ht="4.5" customHeight="1" thickBot="1">
      <c r="A212" s="67"/>
      <c r="B212" s="6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67"/>
      <c r="R212" s="67"/>
      <c r="S212" s="67"/>
      <c r="T212" s="67"/>
    </row>
    <row r="213" spans="1:20" ht="16.5" thickBot="1">
      <c r="A213" s="666" t="s">
        <v>202</v>
      </c>
      <c r="B213" s="669" t="s">
        <v>203</v>
      </c>
      <c r="C213" s="696" t="s">
        <v>627</v>
      </c>
      <c r="D213" s="696"/>
      <c r="E213" s="696"/>
      <c r="F213" s="688" t="s">
        <v>839</v>
      </c>
      <c r="G213" s="688"/>
      <c r="H213" s="688"/>
      <c r="I213" s="689" t="s">
        <v>296</v>
      </c>
      <c r="J213" s="690"/>
      <c r="K213" s="690"/>
      <c r="L213" s="690"/>
      <c r="M213" s="690"/>
      <c r="N213" s="690"/>
      <c r="O213" s="690"/>
      <c r="P213" s="690"/>
      <c r="Q213" s="690"/>
      <c r="R213" s="690"/>
      <c r="S213" s="690"/>
      <c r="T213" s="691"/>
    </row>
    <row r="214" spans="1:20" ht="66" customHeight="1" thickBot="1">
      <c r="A214" s="667"/>
      <c r="B214" s="669"/>
      <c r="C214" s="696"/>
      <c r="D214" s="696"/>
      <c r="E214" s="696"/>
      <c r="F214" s="688"/>
      <c r="G214" s="688"/>
      <c r="H214" s="688"/>
      <c r="I214" s="688" t="s">
        <v>140</v>
      </c>
      <c r="J214" s="688"/>
      <c r="K214" s="688"/>
      <c r="L214" s="688" t="s">
        <v>122</v>
      </c>
      <c r="M214" s="688"/>
      <c r="N214" s="688"/>
      <c r="O214" s="688" t="s">
        <v>123</v>
      </c>
      <c r="P214" s="688"/>
      <c r="Q214" s="688"/>
      <c r="R214" s="688" t="s">
        <v>124</v>
      </c>
      <c r="S214" s="688"/>
      <c r="T214" s="688"/>
    </row>
    <row r="215" spans="1:20" ht="16.5" thickBot="1">
      <c r="A215" s="668"/>
      <c r="B215" s="669"/>
      <c r="C215" s="81">
        <f>C159</f>
        <v>2012</v>
      </c>
      <c r="D215" s="211">
        <f>D159</f>
        <v>2013</v>
      </c>
      <c r="E215" s="212" t="s">
        <v>204</v>
      </c>
      <c r="F215" s="81">
        <f>C215</f>
        <v>2012</v>
      </c>
      <c r="G215" s="211">
        <f>D215</f>
        <v>2013</v>
      </c>
      <c r="H215" s="212" t="s">
        <v>204</v>
      </c>
      <c r="I215" s="81">
        <f>F215</f>
        <v>2012</v>
      </c>
      <c r="J215" s="211">
        <f>G215</f>
        <v>2013</v>
      </c>
      <c r="K215" s="212" t="s">
        <v>204</v>
      </c>
      <c r="L215" s="81">
        <f>I215</f>
        <v>2012</v>
      </c>
      <c r="M215" s="211">
        <f>J215</f>
        <v>2013</v>
      </c>
      <c r="N215" s="212" t="s">
        <v>204</v>
      </c>
      <c r="O215" s="81">
        <f>L215</f>
        <v>2012</v>
      </c>
      <c r="P215" s="211">
        <f>M215</f>
        <v>2013</v>
      </c>
      <c r="Q215" s="212" t="s">
        <v>204</v>
      </c>
      <c r="R215" s="81">
        <f>O215</f>
        <v>2012</v>
      </c>
      <c r="S215" s="211">
        <f>P215</f>
        <v>2013</v>
      </c>
      <c r="T215" s="212" t="s">
        <v>204</v>
      </c>
    </row>
    <row r="216" spans="1:20" ht="23.25" customHeight="1">
      <c r="A216" s="345">
        <v>1</v>
      </c>
      <c r="B216" s="347" t="s">
        <v>21</v>
      </c>
      <c r="C216" s="180"/>
      <c r="D216" s="205"/>
      <c r="E216" s="203">
        <f aca="true" t="shared" si="41" ref="E216:E223">IF(C216=0,0,IF(D216=0,"-100,0",IF(D216*100/C216&lt;200,ROUND(D216*100/C216-100,1),ROUND(D216/C216,1)&amp;" р")))</f>
        <v>0</v>
      </c>
      <c r="F216" s="180"/>
      <c r="G216" s="205"/>
      <c r="H216" s="203">
        <f aca="true" t="shared" si="42" ref="H216:H223">IF(F216=0,0,IF(G216=0,"-100,0",IF(G216*100/F216&lt;200,ROUND(G216*100/F216-100,1),ROUND(G216/F216,1)&amp;" р")))</f>
        <v>0</v>
      </c>
      <c r="I216" s="180"/>
      <c r="J216" s="205"/>
      <c r="K216" s="203">
        <f aca="true" t="shared" si="43" ref="K216:K223">IF(I216=0,0,IF(J216=0,"-100,0",IF(J216*100/I216&lt;200,ROUND(J216*100/I216-100,1),ROUND(J216/I216,1)&amp;" р")))</f>
        <v>0</v>
      </c>
      <c r="L216" s="180"/>
      <c r="M216" s="205"/>
      <c r="N216" s="203">
        <f aca="true" t="shared" si="44" ref="N216:N223">IF(L216=0,0,IF(M216=0,"-100,0",IF(M216*100/L216&lt;200,ROUND(M216*100/L216-100,1),ROUND(M216/L216,1)&amp;" р")))</f>
        <v>0</v>
      </c>
      <c r="O216" s="180"/>
      <c r="P216" s="205"/>
      <c r="Q216" s="203">
        <f aca="true" t="shared" si="45" ref="Q216:Q223">IF(O216=0,0,IF(P216=0,"-100,0",IF(P216*100/O216&lt;200,ROUND(P216*100/O216-100,1),ROUND(P216/O216,1)&amp;" р")))</f>
        <v>0</v>
      </c>
      <c r="R216" s="180"/>
      <c r="S216" s="205"/>
      <c r="T216" s="203">
        <f aca="true" t="shared" si="46" ref="T216:T236">IF(R216=0,0,IF(S216=0,"-100,0",IF(S216*100/R216&lt;200,ROUND(S216*100/R216-100,1),ROUND(S216/R216,1)&amp;" р")))</f>
        <v>0</v>
      </c>
    </row>
    <row r="217" spans="1:20" ht="23.25" customHeight="1">
      <c r="A217" s="215">
        <v>2</v>
      </c>
      <c r="B217" s="348" t="s">
        <v>22</v>
      </c>
      <c r="C217" s="181"/>
      <c r="D217" s="206"/>
      <c r="E217" s="204">
        <f t="shared" si="41"/>
        <v>0</v>
      </c>
      <c r="F217" s="181"/>
      <c r="G217" s="206"/>
      <c r="H217" s="204">
        <f t="shared" si="42"/>
        <v>0</v>
      </c>
      <c r="I217" s="181"/>
      <c r="J217" s="206"/>
      <c r="K217" s="204">
        <f t="shared" si="43"/>
        <v>0</v>
      </c>
      <c r="L217" s="181"/>
      <c r="M217" s="206"/>
      <c r="N217" s="204">
        <f t="shared" si="44"/>
        <v>0</v>
      </c>
      <c r="O217" s="181"/>
      <c r="P217" s="206"/>
      <c r="Q217" s="204">
        <f t="shared" si="45"/>
        <v>0</v>
      </c>
      <c r="R217" s="181"/>
      <c r="S217" s="206"/>
      <c r="T217" s="204">
        <f t="shared" si="46"/>
        <v>0</v>
      </c>
    </row>
    <row r="218" spans="1:20" ht="23.25" customHeight="1">
      <c r="A218" s="215">
        <v>3</v>
      </c>
      <c r="B218" s="348" t="s">
        <v>23</v>
      </c>
      <c r="C218" s="181"/>
      <c r="D218" s="206"/>
      <c r="E218" s="204">
        <f t="shared" si="41"/>
        <v>0</v>
      </c>
      <c r="F218" s="181"/>
      <c r="G218" s="206"/>
      <c r="H218" s="204">
        <f t="shared" si="42"/>
        <v>0</v>
      </c>
      <c r="I218" s="181"/>
      <c r="J218" s="206"/>
      <c r="K218" s="204">
        <f t="shared" si="43"/>
        <v>0</v>
      </c>
      <c r="L218" s="181"/>
      <c r="M218" s="206"/>
      <c r="N218" s="204">
        <f t="shared" si="44"/>
        <v>0</v>
      </c>
      <c r="O218" s="181"/>
      <c r="P218" s="206"/>
      <c r="Q218" s="204">
        <f t="shared" si="45"/>
        <v>0</v>
      </c>
      <c r="R218" s="181"/>
      <c r="S218" s="206"/>
      <c r="T218" s="204">
        <f t="shared" si="46"/>
        <v>0</v>
      </c>
    </row>
    <row r="219" spans="1:20" ht="23.25" customHeight="1">
      <c r="A219" s="215">
        <v>4</v>
      </c>
      <c r="B219" s="348" t="s">
        <v>24</v>
      </c>
      <c r="C219" s="181"/>
      <c r="D219" s="206"/>
      <c r="E219" s="204">
        <f t="shared" si="41"/>
        <v>0</v>
      </c>
      <c r="F219" s="181"/>
      <c r="G219" s="206"/>
      <c r="H219" s="204">
        <f t="shared" si="42"/>
        <v>0</v>
      </c>
      <c r="I219" s="181"/>
      <c r="J219" s="206"/>
      <c r="K219" s="204">
        <f t="shared" si="43"/>
        <v>0</v>
      </c>
      <c r="L219" s="181"/>
      <c r="M219" s="206"/>
      <c r="N219" s="204">
        <f t="shared" si="44"/>
        <v>0</v>
      </c>
      <c r="O219" s="181"/>
      <c r="P219" s="206"/>
      <c r="Q219" s="204">
        <f t="shared" si="45"/>
        <v>0</v>
      </c>
      <c r="R219" s="181"/>
      <c r="S219" s="206"/>
      <c r="T219" s="204">
        <f t="shared" si="46"/>
        <v>0</v>
      </c>
    </row>
    <row r="220" spans="1:20" ht="23.25" customHeight="1">
      <c r="A220" s="215">
        <v>5</v>
      </c>
      <c r="B220" s="348" t="s">
        <v>25</v>
      </c>
      <c r="C220" s="181"/>
      <c r="D220" s="206"/>
      <c r="E220" s="204">
        <f t="shared" si="41"/>
        <v>0</v>
      </c>
      <c r="F220" s="181"/>
      <c r="G220" s="206"/>
      <c r="H220" s="204">
        <f t="shared" si="42"/>
        <v>0</v>
      </c>
      <c r="I220" s="181"/>
      <c r="J220" s="206"/>
      <c r="K220" s="204">
        <f t="shared" si="43"/>
        <v>0</v>
      </c>
      <c r="L220" s="181"/>
      <c r="M220" s="206"/>
      <c r="N220" s="204">
        <f t="shared" si="44"/>
        <v>0</v>
      </c>
      <c r="O220" s="181"/>
      <c r="P220" s="206"/>
      <c r="Q220" s="204">
        <f t="shared" si="45"/>
        <v>0</v>
      </c>
      <c r="R220" s="181"/>
      <c r="S220" s="206"/>
      <c r="T220" s="204">
        <f t="shared" si="46"/>
        <v>0</v>
      </c>
    </row>
    <row r="221" spans="1:20" ht="23.25" customHeight="1">
      <c r="A221" s="215">
        <v>6</v>
      </c>
      <c r="B221" s="348" t="s">
        <v>26</v>
      </c>
      <c r="C221" s="181"/>
      <c r="D221" s="206"/>
      <c r="E221" s="204">
        <f t="shared" si="41"/>
        <v>0</v>
      </c>
      <c r="F221" s="181"/>
      <c r="G221" s="206"/>
      <c r="H221" s="204">
        <f t="shared" si="42"/>
        <v>0</v>
      </c>
      <c r="I221" s="181"/>
      <c r="J221" s="206"/>
      <c r="K221" s="204">
        <f t="shared" si="43"/>
        <v>0</v>
      </c>
      <c r="L221" s="181"/>
      <c r="M221" s="206"/>
      <c r="N221" s="204">
        <f t="shared" si="44"/>
        <v>0</v>
      </c>
      <c r="O221" s="181"/>
      <c r="P221" s="206"/>
      <c r="Q221" s="204">
        <f t="shared" si="45"/>
        <v>0</v>
      </c>
      <c r="R221" s="181"/>
      <c r="S221" s="206"/>
      <c r="T221" s="204">
        <f t="shared" si="46"/>
        <v>0</v>
      </c>
    </row>
    <row r="222" spans="1:20" ht="23.25" customHeight="1">
      <c r="A222" s="215">
        <v>7</v>
      </c>
      <c r="B222" s="348" t="s">
        <v>27</v>
      </c>
      <c r="C222" s="181"/>
      <c r="D222" s="206"/>
      <c r="E222" s="204">
        <f t="shared" si="41"/>
        <v>0</v>
      </c>
      <c r="F222" s="181"/>
      <c r="G222" s="206"/>
      <c r="H222" s="204">
        <f t="shared" si="42"/>
        <v>0</v>
      </c>
      <c r="I222" s="181"/>
      <c r="J222" s="206"/>
      <c r="K222" s="204">
        <f t="shared" si="43"/>
        <v>0</v>
      </c>
      <c r="L222" s="181"/>
      <c r="M222" s="206"/>
      <c r="N222" s="204">
        <f t="shared" si="44"/>
        <v>0</v>
      </c>
      <c r="O222" s="181"/>
      <c r="P222" s="206"/>
      <c r="Q222" s="204">
        <f t="shared" si="45"/>
        <v>0</v>
      </c>
      <c r="R222" s="181"/>
      <c r="S222" s="206"/>
      <c r="T222" s="204">
        <f t="shared" si="46"/>
        <v>0</v>
      </c>
    </row>
    <row r="223" spans="1:20" ht="23.25" customHeight="1">
      <c r="A223" s="215">
        <v>8</v>
      </c>
      <c r="B223" s="348" t="s">
        <v>28</v>
      </c>
      <c r="C223" s="181"/>
      <c r="D223" s="206"/>
      <c r="E223" s="204">
        <f t="shared" si="41"/>
        <v>0</v>
      </c>
      <c r="F223" s="181"/>
      <c r="G223" s="206"/>
      <c r="H223" s="204">
        <f t="shared" si="42"/>
        <v>0</v>
      </c>
      <c r="I223" s="181"/>
      <c r="J223" s="206"/>
      <c r="K223" s="204">
        <f t="shared" si="43"/>
        <v>0</v>
      </c>
      <c r="L223" s="181"/>
      <c r="M223" s="206"/>
      <c r="N223" s="204">
        <f t="shared" si="44"/>
        <v>0</v>
      </c>
      <c r="O223" s="181"/>
      <c r="P223" s="206"/>
      <c r="Q223" s="204">
        <f t="shared" si="45"/>
        <v>0</v>
      </c>
      <c r="R223" s="181"/>
      <c r="S223" s="206"/>
      <c r="T223" s="204">
        <f t="shared" si="46"/>
        <v>0</v>
      </c>
    </row>
    <row r="224" spans="1:20" ht="23.25" customHeight="1">
      <c r="A224" s="215">
        <v>9</v>
      </c>
      <c r="B224" s="348" t="s">
        <v>29</v>
      </c>
      <c r="C224" s="181"/>
      <c r="D224" s="206"/>
      <c r="E224" s="204">
        <f aca="true" t="shared" si="47" ref="E224:E237">IF(C224=0,0,IF(D224=0,"-100,0",IF(D224*100/C224&lt;200,ROUND(D224*100/C224-100,1),ROUND(D224/C224,1)&amp;" р")))</f>
        <v>0</v>
      </c>
      <c r="F224" s="181"/>
      <c r="G224" s="206"/>
      <c r="H224" s="204">
        <f aca="true" t="shared" si="48" ref="H224:H237">IF(F224=0,0,IF(G224=0,"-100,0",IF(G224*100/F224&lt;200,ROUND(G224*100/F224-100,1),ROUND(G224/F224,1)&amp;" р")))</f>
        <v>0</v>
      </c>
      <c r="I224" s="181"/>
      <c r="J224" s="206"/>
      <c r="K224" s="204">
        <f aca="true" t="shared" si="49" ref="K224:K237">IF(I224=0,0,IF(J224=0,"-100,0",IF(J224*100/I224&lt;200,ROUND(J224*100/I224-100,1),ROUND(J224/I224,1)&amp;" р")))</f>
        <v>0</v>
      </c>
      <c r="L224" s="181"/>
      <c r="M224" s="206"/>
      <c r="N224" s="204">
        <f aca="true" t="shared" si="50" ref="N224:N237">IF(L224=0,0,IF(M224=0,"-100,0",IF(M224*100/L224&lt;200,ROUND(M224*100/L224-100,1),ROUND(M224/L224,1)&amp;" р")))</f>
        <v>0</v>
      </c>
      <c r="O224" s="181"/>
      <c r="P224" s="206"/>
      <c r="Q224" s="204">
        <f aca="true" t="shared" si="51" ref="Q224:Q237">IF(O224=0,0,IF(P224=0,"-100,0",IF(P224*100/O224&lt;200,ROUND(P224*100/O224-100,1),ROUND(P224/O224,1)&amp;" р")))</f>
        <v>0</v>
      </c>
      <c r="R224" s="181"/>
      <c r="S224" s="206"/>
      <c r="T224" s="204">
        <f t="shared" si="46"/>
        <v>0</v>
      </c>
    </row>
    <row r="225" spans="1:20" ht="23.25" customHeight="1">
      <c r="A225" s="215">
        <v>10</v>
      </c>
      <c r="B225" s="348" t="s">
        <v>30</v>
      </c>
      <c r="C225" s="181"/>
      <c r="D225" s="206"/>
      <c r="E225" s="204">
        <f t="shared" si="47"/>
        <v>0</v>
      </c>
      <c r="F225" s="181"/>
      <c r="G225" s="206"/>
      <c r="H225" s="204">
        <f t="shared" si="48"/>
        <v>0</v>
      </c>
      <c r="I225" s="181"/>
      <c r="J225" s="206"/>
      <c r="K225" s="204">
        <f t="shared" si="49"/>
        <v>0</v>
      </c>
      <c r="L225" s="181"/>
      <c r="M225" s="206"/>
      <c r="N225" s="204">
        <f t="shared" si="50"/>
        <v>0</v>
      </c>
      <c r="O225" s="181"/>
      <c r="P225" s="206"/>
      <c r="Q225" s="204">
        <f t="shared" si="51"/>
        <v>0</v>
      </c>
      <c r="R225" s="181"/>
      <c r="S225" s="206"/>
      <c r="T225" s="204">
        <f t="shared" si="46"/>
        <v>0</v>
      </c>
    </row>
    <row r="226" spans="1:20" ht="23.25" customHeight="1">
      <c r="A226" s="215">
        <v>11</v>
      </c>
      <c r="B226" s="348" t="s">
        <v>31</v>
      </c>
      <c r="C226" s="181"/>
      <c r="D226" s="206"/>
      <c r="E226" s="204">
        <f t="shared" si="47"/>
        <v>0</v>
      </c>
      <c r="F226" s="181"/>
      <c r="G226" s="206"/>
      <c r="H226" s="204">
        <f t="shared" si="48"/>
        <v>0</v>
      </c>
      <c r="I226" s="181"/>
      <c r="J226" s="206"/>
      <c r="K226" s="204">
        <f t="shared" si="49"/>
        <v>0</v>
      </c>
      <c r="L226" s="181"/>
      <c r="M226" s="206"/>
      <c r="N226" s="204">
        <f t="shared" si="50"/>
        <v>0</v>
      </c>
      <c r="O226" s="181"/>
      <c r="P226" s="206"/>
      <c r="Q226" s="204">
        <f t="shared" si="51"/>
        <v>0</v>
      </c>
      <c r="R226" s="181"/>
      <c r="S226" s="206"/>
      <c r="T226" s="204">
        <f t="shared" si="46"/>
        <v>0</v>
      </c>
    </row>
    <row r="227" spans="1:20" ht="23.25" customHeight="1">
      <c r="A227" s="215">
        <v>12</v>
      </c>
      <c r="B227" s="348" t="s">
        <v>32</v>
      </c>
      <c r="C227" s="181"/>
      <c r="D227" s="206"/>
      <c r="E227" s="204">
        <f t="shared" si="47"/>
        <v>0</v>
      </c>
      <c r="F227" s="181"/>
      <c r="G227" s="206"/>
      <c r="H227" s="204">
        <f t="shared" si="48"/>
        <v>0</v>
      </c>
      <c r="I227" s="181"/>
      <c r="J227" s="206"/>
      <c r="K227" s="204">
        <f t="shared" si="49"/>
        <v>0</v>
      </c>
      <c r="L227" s="181"/>
      <c r="M227" s="206"/>
      <c r="N227" s="204">
        <f t="shared" si="50"/>
        <v>0</v>
      </c>
      <c r="O227" s="181"/>
      <c r="P227" s="206"/>
      <c r="Q227" s="204">
        <f t="shared" si="51"/>
        <v>0</v>
      </c>
      <c r="R227" s="181"/>
      <c r="S227" s="206"/>
      <c r="T227" s="204">
        <f t="shared" si="46"/>
        <v>0</v>
      </c>
    </row>
    <row r="228" spans="1:20" ht="23.25" customHeight="1">
      <c r="A228" s="215">
        <v>13</v>
      </c>
      <c r="B228" s="348" t="s">
        <v>33</v>
      </c>
      <c r="C228" s="181"/>
      <c r="D228" s="206"/>
      <c r="E228" s="204">
        <f t="shared" si="47"/>
        <v>0</v>
      </c>
      <c r="F228" s="181"/>
      <c r="G228" s="206"/>
      <c r="H228" s="204">
        <f t="shared" si="48"/>
        <v>0</v>
      </c>
      <c r="I228" s="181"/>
      <c r="J228" s="206"/>
      <c r="K228" s="204">
        <f t="shared" si="49"/>
        <v>0</v>
      </c>
      <c r="L228" s="181"/>
      <c r="M228" s="206"/>
      <c r="N228" s="204">
        <f t="shared" si="50"/>
        <v>0</v>
      </c>
      <c r="O228" s="181"/>
      <c r="P228" s="206"/>
      <c r="Q228" s="204">
        <f t="shared" si="51"/>
        <v>0</v>
      </c>
      <c r="R228" s="181"/>
      <c r="S228" s="206"/>
      <c r="T228" s="204">
        <f t="shared" si="46"/>
        <v>0</v>
      </c>
    </row>
    <row r="229" spans="1:20" ht="23.25" customHeight="1">
      <c r="A229" s="215">
        <v>14</v>
      </c>
      <c r="B229" s="348" t="s">
        <v>34</v>
      </c>
      <c r="C229" s="181"/>
      <c r="D229" s="206"/>
      <c r="E229" s="204">
        <f t="shared" si="47"/>
        <v>0</v>
      </c>
      <c r="F229" s="181"/>
      <c r="G229" s="206"/>
      <c r="H229" s="204">
        <f t="shared" si="48"/>
        <v>0</v>
      </c>
      <c r="I229" s="181"/>
      <c r="J229" s="206"/>
      <c r="K229" s="204">
        <f t="shared" si="49"/>
        <v>0</v>
      </c>
      <c r="L229" s="181"/>
      <c r="M229" s="206"/>
      <c r="N229" s="204">
        <f t="shared" si="50"/>
        <v>0</v>
      </c>
      <c r="O229" s="181"/>
      <c r="P229" s="206"/>
      <c r="Q229" s="204">
        <f t="shared" si="51"/>
        <v>0</v>
      </c>
      <c r="R229" s="181"/>
      <c r="S229" s="206"/>
      <c r="T229" s="204">
        <f t="shared" si="46"/>
        <v>0</v>
      </c>
    </row>
    <row r="230" spans="1:20" ht="23.25" customHeight="1">
      <c r="A230" s="215">
        <v>15</v>
      </c>
      <c r="B230" s="348" t="s">
        <v>35</v>
      </c>
      <c r="C230" s="181"/>
      <c r="D230" s="206"/>
      <c r="E230" s="204">
        <f t="shared" si="47"/>
        <v>0</v>
      </c>
      <c r="F230" s="181"/>
      <c r="G230" s="206"/>
      <c r="H230" s="204">
        <f t="shared" si="48"/>
        <v>0</v>
      </c>
      <c r="I230" s="181"/>
      <c r="J230" s="206"/>
      <c r="K230" s="204">
        <f t="shared" si="49"/>
        <v>0</v>
      </c>
      <c r="L230" s="181"/>
      <c r="M230" s="206"/>
      <c r="N230" s="204">
        <f t="shared" si="50"/>
        <v>0</v>
      </c>
      <c r="O230" s="181"/>
      <c r="P230" s="206"/>
      <c r="Q230" s="204">
        <f t="shared" si="51"/>
        <v>0</v>
      </c>
      <c r="R230" s="181"/>
      <c r="S230" s="206"/>
      <c r="T230" s="204">
        <f t="shared" si="46"/>
        <v>0</v>
      </c>
    </row>
    <row r="231" spans="1:20" ht="23.25" customHeight="1">
      <c r="A231" s="215">
        <v>16</v>
      </c>
      <c r="B231" s="348" t="s">
        <v>36</v>
      </c>
      <c r="C231" s="181"/>
      <c r="D231" s="206"/>
      <c r="E231" s="204">
        <f t="shared" si="47"/>
        <v>0</v>
      </c>
      <c r="F231" s="181"/>
      <c r="G231" s="206"/>
      <c r="H231" s="204">
        <f t="shared" si="48"/>
        <v>0</v>
      </c>
      <c r="I231" s="181"/>
      <c r="J231" s="206"/>
      <c r="K231" s="204">
        <f t="shared" si="49"/>
        <v>0</v>
      </c>
      <c r="L231" s="181"/>
      <c r="M231" s="206"/>
      <c r="N231" s="204">
        <f t="shared" si="50"/>
        <v>0</v>
      </c>
      <c r="O231" s="181"/>
      <c r="P231" s="206"/>
      <c r="Q231" s="204">
        <f t="shared" si="51"/>
        <v>0</v>
      </c>
      <c r="R231" s="181"/>
      <c r="S231" s="206"/>
      <c r="T231" s="204">
        <f t="shared" si="46"/>
        <v>0</v>
      </c>
    </row>
    <row r="232" spans="1:20" ht="23.25" customHeight="1">
      <c r="A232" s="215">
        <v>17</v>
      </c>
      <c r="B232" s="348" t="s">
        <v>37</v>
      </c>
      <c r="C232" s="181"/>
      <c r="D232" s="206"/>
      <c r="E232" s="204">
        <f t="shared" si="47"/>
        <v>0</v>
      </c>
      <c r="F232" s="181"/>
      <c r="G232" s="206"/>
      <c r="H232" s="204">
        <f t="shared" si="48"/>
        <v>0</v>
      </c>
      <c r="I232" s="181"/>
      <c r="J232" s="206"/>
      <c r="K232" s="204">
        <f t="shared" si="49"/>
        <v>0</v>
      </c>
      <c r="L232" s="181"/>
      <c r="M232" s="206"/>
      <c r="N232" s="204">
        <f t="shared" si="50"/>
        <v>0</v>
      </c>
      <c r="O232" s="181"/>
      <c r="P232" s="206"/>
      <c r="Q232" s="204">
        <f t="shared" si="51"/>
        <v>0</v>
      </c>
      <c r="R232" s="181"/>
      <c r="S232" s="206"/>
      <c r="T232" s="204">
        <f t="shared" si="46"/>
        <v>0</v>
      </c>
    </row>
    <row r="233" spans="1:20" ht="23.25" customHeight="1">
      <c r="A233" s="215">
        <v>18</v>
      </c>
      <c r="B233" s="348" t="s">
        <v>38</v>
      </c>
      <c r="C233" s="181"/>
      <c r="D233" s="206"/>
      <c r="E233" s="204">
        <f t="shared" si="47"/>
        <v>0</v>
      </c>
      <c r="F233" s="181"/>
      <c r="G233" s="206"/>
      <c r="H233" s="204">
        <f t="shared" si="48"/>
        <v>0</v>
      </c>
      <c r="I233" s="181"/>
      <c r="J233" s="206"/>
      <c r="K233" s="204">
        <f t="shared" si="49"/>
        <v>0</v>
      </c>
      <c r="L233" s="181"/>
      <c r="M233" s="206"/>
      <c r="N233" s="204">
        <f t="shared" si="50"/>
        <v>0</v>
      </c>
      <c r="O233" s="181"/>
      <c r="P233" s="206"/>
      <c r="Q233" s="204">
        <f t="shared" si="51"/>
        <v>0</v>
      </c>
      <c r="R233" s="181"/>
      <c r="S233" s="206"/>
      <c r="T233" s="204">
        <f t="shared" si="46"/>
        <v>0</v>
      </c>
    </row>
    <row r="234" spans="1:20" ht="23.25" customHeight="1">
      <c r="A234" s="215">
        <v>19</v>
      </c>
      <c r="B234" s="348" t="s">
        <v>39</v>
      </c>
      <c r="C234" s="181"/>
      <c r="D234" s="206"/>
      <c r="E234" s="204">
        <f t="shared" si="47"/>
        <v>0</v>
      </c>
      <c r="F234" s="181"/>
      <c r="G234" s="206"/>
      <c r="H234" s="204">
        <f t="shared" si="48"/>
        <v>0</v>
      </c>
      <c r="I234" s="181"/>
      <c r="J234" s="206"/>
      <c r="K234" s="204">
        <f t="shared" si="49"/>
        <v>0</v>
      </c>
      <c r="L234" s="181"/>
      <c r="M234" s="206"/>
      <c r="N234" s="204">
        <f t="shared" si="50"/>
        <v>0</v>
      </c>
      <c r="O234" s="181"/>
      <c r="P234" s="206"/>
      <c r="Q234" s="204">
        <f t="shared" si="51"/>
        <v>0</v>
      </c>
      <c r="R234" s="181"/>
      <c r="S234" s="206"/>
      <c r="T234" s="204">
        <f t="shared" si="46"/>
        <v>0</v>
      </c>
    </row>
    <row r="235" spans="1:20" ht="23.25" customHeight="1">
      <c r="A235" s="215">
        <v>20</v>
      </c>
      <c r="B235" s="348" t="s">
        <v>40</v>
      </c>
      <c r="C235" s="181"/>
      <c r="D235" s="206"/>
      <c r="E235" s="204">
        <f t="shared" si="47"/>
        <v>0</v>
      </c>
      <c r="F235" s="181"/>
      <c r="G235" s="206"/>
      <c r="H235" s="204">
        <f t="shared" si="48"/>
        <v>0</v>
      </c>
      <c r="I235" s="181"/>
      <c r="J235" s="206"/>
      <c r="K235" s="204">
        <f t="shared" si="49"/>
        <v>0</v>
      </c>
      <c r="L235" s="181"/>
      <c r="M235" s="206"/>
      <c r="N235" s="204">
        <f t="shared" si="50"/>
        <v>0</v>
      </c>
      <c r="O235" s="181"/>
      <c r="P235" s="206"/>
      <c r="Q235" s="204">
        <f t="shared" si="51"/>
        <v>0</v>
      </c>
      <c r="R235" s="181"/>
      <c r="S235" s="206"/>
      <c r="T235" s="204">
        <f t="shared" si="46"/>
        <v>0</v>
      </c>
    </row>
    <row r="236" spans="1:20" ht="23.25" customHeight="1" thickBot="1">
      <c r="A236" s="346">
        <v>21</v>
      </c>
      <c r="B236" s="344" t="s">
        <v>447</v>
      </c>
      <c r="C236" s="181"/>
      <c r="D236" s="206"/>
      <c r="E236" s="204">
        <f t="shared" si="47"/>
        <v>0</v>
      </c>
      <c r="F236" s="181"/>
      <c r="G236" s="206"/>
      <c r="H236" s="204">
        <f t="shared" si="48"/>
        <v>0</v>
      </c>
      <c r="I236" s="181"/>
      <c r="J236" s="206"/>
      <c r="K236" s="204">
        <f t="shared" si="49"/>
        <v>0</v>
      </c>
      <c r="L236" s="181"/>
      <c r="M236" s="206"/>
      <c r="N236" s="204">
        <f t="shared" si="50"/>
        <v>0</v>
      </c>
      <c r="O236" s="181"/>
      <c r="P236" s="206"/>
      <c r="Q236" s="204">
        <f t="shared" si="51"/>
        <v>0</v>
      </c>
      <c r="R236" s="181"/>
      <c r="S236" s="206"/>
      <c r="T236" s="204">
        <f t="shared" si="46"/>
        <v>0</v>
      </c>
    </row>
    <row r="237" spans="1:20" ht="23.25" customHeight="1" thickBot="1">
      <c r="A237" s="216">
        <v>22</v>
      </c>
      <c r="B237" s="341" t="s">
        <v>564</v>
      </c>
      <c r="C237" s="207">
        <v>0</v>
      </c>
      <c r="D237" s="214">
        <v>0</v>
      </c>
      <c r="E237" s="64">
        <f t="shared" si="47"/>
        <v>0</v>
      </c>
      <c r="F237" s="207">
        <v>0</v>
      </c>
      <c r="G237" s="214">
        <v>0</v>
      </c>
      <c r="H237" s="64">
        <f t="shared" si="48"/>
        <v>0</v>
      </c>
      <c r="I237" s="207">
        <v>0</v>
      </c>
      <c r="J237" s="214">
        <v>0</v>
      </c>
      <c r="K237" s="64">
        <f t="shared" si="49"/>
        <v>0</v>
      </c>
      <c r="L237" s="207">
        <v>0</v>
      </c>
      <c r="M237" s="214">
        <v>0</v>
      </c>
      <c r="N237" s="64">
        <f t="shared" si="50"/>
        <v>0</v>
      </c>
      <c r="O237" s="207">
        <v>0</v>
      </c>
      <c r="P237" s="214">
        <v>0</v>
      </c>
      <c r="Q237" s="64">
        <f t="shared" si="51"/>
        <v>0</v>
      </c>
      <c r="R237" s="207">
        <v>0</v>
      </c>
      <c r="S237" s="214">
        <v>0</v>
      </c>
      <c r="T237" s="64">
        <f>IF(R237=0,0,IF(S237=0,"-100,0",IF(S237*100/R237&lt;200,ROUND(S237*100/R237-100,1),ROUND(S237/R237,1)&amp;" р")))</f>
        <v>0</v>
      </c>
    </row>
    <row r="238" spans="1:20" ht="5.25" customHeight="1">
      <c r="A238" s="75"/>
      <c r="B238" s="76"/>
      <c r="C238" s="77"/>
      <c r="D238" s="77"/>
      <c r="E238" s="78"/>
      <c r="F238" s="77"/>
      <c r="G238" s="77"/>
      <c r="H238" s="78"/>
      <c r="I238" s="79"/>
      <c r="J238" s="79"/>
      <c r="K238" s="67"/>
      <c r="L238" s="67"/>
      <c r="M238" s="67"/>
      <c r="N238" s="67"/>
      <c r="O238" s="67"/>
      <c r="P238" s="67"/>
      <c r="Q238" s="67"/>
      <c r="R238" s="67"/>
      <c r="S238" s="67"/>
      <c r="T238" s="67"/>
    </row>
    <row r="239" spans="1:20" ht="15.75">
      <c r="A239" s="80" t="s">
        <v>842</v>
      </c>
      <c r="B239" s="80"/>
      <c r="C239" s="80"/>
      <c r="D239" s="80"/>
      <c r="E239" s="80"/>
      <c r="F239" s="80"/>
      <c r="G239" s="80"/>
      <c r="H239" s="80"/>
      <c r="I239" s="80"/>
      <c r="J239" s="80"/>
      <c r="K239" s="67"/>
      <c r="L239" s="67"/>
      <c r="M239" s="67"/>
      <c r="N239" s="67"/>
      <c r="O239" s="67"/>
      <c r="P239" s="67"/>
      <c r="Q239" s="67"/>
      <c r="R239" s="67"/>
      <c r="S239" s="67"/>
      <c r="T239" s="67"/>
    </row>
    <row r="240" spans="1:20" ht="5.25" customHeight="1" thickBot="1">
      <c r="A240" s="67"/>
      <c r="B240" s="6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67"/>
      <c r="R240" s="67"/>
      <c r="S240" s="67"/>
      <c r="T240" s="67"/>
    </row>
    <row r="241" spans="1:20" ht="16.5" customHeight="1" thickBot="1">
      <c r="A241" s="666" t="s">
        <v>202</v>
      </c>
      <c r="B241" s="669" t="s">
        <v>203</v>
      </c>
      <c r="C241" s="696" t="s">
        <v>841</v>
      </c>
      <c r="D241" s="696"/>
      <c r="E241" s="696"/>
      <c r="F241" s="688" t="s">
        <v>839</v>
      </c>
      <c r="G241" s="688"/>
      <c r="H241" s="688"/>
      <c r="I241" s="689" t="s">
        <v>296</v>
      </c>
      <c r="J241" s="690"/>
      <c r="K241" s="690"/>
      <c r="L241" s="690"/>
      <c r="M241" s="690"/>
      <c r="N241" s="690"/>
      <c r="O241" s="690"/>
      <c r="P241" s="690"/>
      <c r="Q241" s="690"/>
      <c r="R241" s="690"/>
      <c r="S241" s="690"/>
      <c r="T241" s="691"/>
    </row>
    <row r="242" spans="1:20" ht="60" customHeight="1" thickBot="1">
      <c r="A242" s="667"/>
      <c r="B242" s="669"/>
      <c r="C242" s="696"/>
      <c r="D242" s="696"/>
      <c r="E242" s="696"/>
      <c r="F242" s="688"/>
      <c r="G242" s="688"/>
      <c r="H242" s="688"/>
      <c r="I242" s="688" t="s">
        <v>140</v>
      </c>
      <c r="J242" s="688"/>
      <c r="K242" s="688"/>
      <c r="L242" s="688" t="s">
        <v>122</v>
      </c>
      <c r="M242" s="688"/>
      <c r="N242" s="688"/>
      <c r="O242" s="688" t="s">
        <v>123</v>
      </c>
      <c r="P242" s="688"/>
      <c r="Q242" s="688"/>
      <c r="R242" s="688" t="s">
        <v>124</v>
      </c>
      <c r="S242" s="688"/>
      <c r="T242" s="688"/>
    </row>
    <row r="243" spans="1:20" ht="21.75" customHeight="1" thickBot="1">
      <c r="A243" s="668"/>
      <c r="B243" s="669"/>
      <c r="C243" s="81">
        <f>C215</f>
        <v>2012</v>
      </c>
      <c r="D243" s="211">
        <f>D215</f>
        <v>2013</v>
      </c>
      <c r="E243" s="212" t="s">
        <v>204</v>
      </c>
      <c r="F243" s="81">
        <f>C243</f>
        <v>2012</v>
      </c>
      <c r="G243" s="211">
        <f>D243</f>
        <v>2013</v>
      </c>
      <c r="H243" s="212" t="s">
        <v>204</v>
      </c>
      <c r="I243" s="81">
        <f>F243</f>
        <v>2012</v>
      </c>
      <c r="J243" s="211">
        <f>G243</f>
        <v>2013</v>
      </c>
      <c r="K243" s="212" t="s">
        <v>204</v>
      </c>
      <c r="L243" s="81">
        <f>I243</f>
        <v>2012</v>
      </c>
      <c r="M243" s="211">
        <f>J243</f>
        <v>2013</v>
      </c>
      <c r="N243" s="212" t="s">
        <v>204</v>
      </c>
      <c r="O243" s="81">
        <f>L243</f>
        <v>2012</v>
      </c>
      <c r="P243" s="211">
        <f>M243</f>
        <v>2013</v>
      </c>
      <c r="Q243" s="212" t="s">
        <v>204</v>
      </c>
      <c r="R243" s="81">
        <f>O243</f>
        <v>2012</v>
      </c>
      <c r="S243" s="211">
        <f>P243</f>
        <v>2013</v>
      </c>
      <c r="T243" s="212" t="s">
        <v>204</v>
      </c>
    </row>
    <row r="244" spans="1:20" ht="23.25" customHeight="1">
      <c r="A244" s="345">
        <v>1</v>
      </c>
      <c r="B244" s="347" t="s">
        <v>21</v>
      </c>
      <c r="C244" s="180"/>
      <c r="D244" s="205"/>
      <c r="E244" s="203">
        <f aca="true" t="shared" si="52" ref="E244:E251">IF(C244=0,0,IF(D244=0,"-100,0",IF(D244*100/C244&lt;200,ROUND(D244*100/C244-100,1),ROUND(D244/C244,1)&amp;" р")))</f>
        <v>0</v>
      </c>
      <c r="F244" s="180"/>
      <c r="G244" s="205"/>
      <c r="H244" s="203">
        <f aca="true" t="shared" si="53" ref="H244:H251">IF(F244=0,0,IF(G244=0,"-100,0",IF(G244*100/F244&lt;200,ROUND(G244*100/F244-100,1),ROUND(G244/F244,1)&amp;" р")))</f>
        <v>0</v>
      </c>
      <c r="I244" s="180"/>
      <c r="J244" s="205"/>
      <c r="K244" s="203">
        <f aca="true" t="shared" si="54" ref="K244:K251">IF(I244=0,0,IF(J244=0,"-100,0",IF(J244*100/I244&lt;200,ROUND(J244*100/I244-100,1),ROUND(J244/I244,1)&amp;" р")))</f>
        <v>0</v>
      </c>
      <c r="L244" s="180"/>
      <c r="M244" s="205"/>
      <c r="N244" s="203">
        <f aca="true" t="shared" si="55" ref="N244:N251">IF(L244=0,0,IF(M244=0,"-100,0",IF(M244*100/L244&lt;200,ROUND(M244*100/L244-100,1),ROUND(M244/L244,1)&amp;" р")))</f>
        <v>0</v>
      </c>
      <c r="O244" s="180"/>
      <c r="P244" s="205"/>
      <c r="Q244" s="203">
        <f aca="true" t="shared" si="56" ref="Q244:Q251">IF(O244=0,0,IF(P244=0,"-100,0",IF(P244*100/O244&lt;200,ROUND(P244*100/O244-100,1),ROUND(P244/O244,1)&amp;" р")))</f>
        <v>0</v>
      </c>
      <c r="R244" s="180"/>
      <c r="S244" s="205"/>
      <c r="T244" s="203">
        <f aca="true" t="shared" si="57" ref="T244:T264">IF(R244=0,0,IF(S244=0,"-100,0",IF(S244*100/R244&lt;200,ROUND(S244*100/R244-100,1),ROUND(S244/R244,1)&amp;" р")))</f>
        <v>0</v>
      </c>
    </row>
    <row r="245" spans="1:20" ht="23.25" customHeight="1">
      <c r="A245" s="215">
        <v>2</v>
      </c>
      <c r="B245" s="348" t="s">
        <v>22</v>
      </c>
      <c r="C245" s="181"/>
      <c r="D245" s="206"/>
      <c r="E245" s="204">
        <f t="shared" si="52"/>
        <v>0</v>
      </c>
      <c r="F245" s="181"/>
      <c r="G245" s="206"/>
      <c r="H245" s="204">
        <f t="shared" si="53"/>
        <v>0</v>
      </c>
      <c r="I245" s="181"/>
      <c r="J245" s="206"/>
      <c r="K245" s="204">
        <f t="shared" si="54"/>
        <v>0</v>
      </c>
      <c r="L245" s="181"/>
      <c r="M245" s="206"/>
      <c r="N245" s="204">
        <f t="shared" si="55"/>
        <v>0</v>
      </c>
      <c r="O245" s="181"/>
      <c r="P245" s="206"/>
      <c r="Q245" s="204">
        <f t="shared" si="56"/>
        <v>0</v>
      </c>
      <c r="R245" s="181"/>
      <c r="S245" s="206"/>
      <c r="T245" s="204">
        <f t="shared" si="57"/>
        <v>0</v>
      </c>
    </row>
    <row r="246" spans="1:20" ht="23.25" customHeight="1">
      <c r="A246" s="215">
        <v>3</v>
      </c>
      <c r="B246" s="348" t="s">
        <v>23</v>
      </c>
      <c r="C246" s="181"/>
      <c r="D246" s="206"/>
      <c r="E246" s="204">
        <f t="shared" si="52"/>
        <v>0</v>
      </c>
      <c r="F246" s="181"/>
      <c r="G246" s="206"/>
      <c r="H246" s="204">
        <f t="shared" si="53"/>
        <v>0</v>
      </c>
      <c r="I246" s="181"/>
      <c r="J246" s="206"/>
      <c r="K246" s="204">
        <f t="shared" si="54"/>
        <v>0</v>
      </c>
      <c r="L246" s="181"/>
      <c r="M246" s="206"/>
      <c r="N246" s="204">
        <f t="shared" si="55"/>
        <v>0</v>
      </c>
      <c r="O246" s="181"/>
      <c r="P246" s="206"/>
      <c r="Q246" s="204">
        <f t="shared" si="56"/>
        <v>0</v>
      </c>
      <c r="R246" s="181"/>
      <c r="S246" s="206"/>
      <c r="T246" s="204">
        <f t="shared" si="57"/>
        <v>0</v>
      </c>
    </row>
    <row r="247" spans="1:20" ht="23.25" customHeight="1">
      <c r="A247" s="215">
        <v>4</v>
      </c>
      <c r="B247" s="348" t="s">
        <v>24</v>
      </c>
      <c r="C247" s="181"/>
      <c r="D247" s="206"/>
      <c r="E247" s="204">
        <f t="shared" si="52"/>
        <v>0</v>
      </c>
      <c r="F247" s="181"/>
      <c r="G247" s="206"/>
      <c r="H247" s="204">
        <f t="shared" si="53"/>
        <v>0</v>
      </c>
      <c r="I247" s="181"/>
      <c r="J247" s="206"/>
      <c r="K247" s="204">
        <f t="shared" si="54"/>
        <v>0</v>
      </c>
      <c r="L247" s="181"/>
      <c r="M247" s="206"/>
      <c r="N247" s="204">
        <f t="shared" si="55"/>
        <v>0</v>
      </c>
      <c r="O247" s="181"/>
      <c r="P247" s="206"/>
      <c r="Q247" s="204">
        <f t="shared" si="56"/>
        <v>0</v>
      </c>
      <c r="R247" s="181"/>
      <c r="S247" s="206"/>
      <c r="T247" s="204">
        <f t="shared" si="57"/>
        <v>0</v>
      </c>
    </row>
    <row r="248" spans="1:20" ht="23.25" customHeight="1">
      <c r="A248" s="215">
        <v>5</v>
      </c>
      <c r="B248" s="348" t="s">
        <v>25</v>
      </c>
      <c r="C248" s="181"/>
      <c r="D248" s="206"/>
      <c r="E248" s="204">
        <f t="shared" si="52"/>
        <v>0</v>
      </c>
      <c r="F248" s="181"/>
      <c r="G248" s="206"/>
      <c r="H248" s="204">
        <f t="shared" si="53"/>
        <v>0</v>
      </c>
      <c r="I248" s="181"/>
      <c r="J248" s="206"/>
      <c r="K248" s="204">
        <f t="shared" si="54"/>
        <v>0</v>
      </c>
      <c r="L248" s="181"/>
      <c r="M248" s="206"/>
      <c r="N248" s="204">
        <f t="shared" si="55"/>
        <v>0</v>
      </c>
      <c r="O248" s="181"/>
      <c r="P248" s="206"/>
      <c r="Q248" s="204">
        <f t="shared" si="56"/>
        <v>0</v>
      </c>
      <c r="R248" s="181"/>
      <c r="S248" s="206"/>
      <c r="T248" s="204">
        <f t="shared" si="57"/>
        <v>0</v>
      </c>
    </row>
    <row r="249" spans="1:20" ht="23.25" customHeight="1">
      <c r="A249" s="215">
        <v>6</v>
      </c>
      <c r="B249" s="348" t="s">
        <v>26</v>
      </c>
      <c r="C249" s="181"/>
      <c r="D249" s="206"/>
      <c r="E249" s="204">
        <f t="shared" si="52"/>
        <v>0</v>
      </c>
      <c r="F249" s="181"/>
      <c r="G249" s="206"/>
      <c r="H249" s="204">
        <f t="shared" si="53"/>
        <v>0</v>
      </c>
      <c r="I249" s="181"/>
      <c r="J249" s="206"/>
      <c r="K249" s="204">
        <f t="shared" si="54"/>
        <v>0</v>
      </c>
      <c r="L249" s="181"/>
      <c r="M249" s="206"/>
      <c r="N249" s="204">
        <f t="shared" si="55"/>
        <v>0</v>
      </c>
      <c r="O249" s="181"/>
      <c r="P249" s="206"/>
      <c r="Q249" s="204">
        <f t="shared" si="56"/>
        <v>0</v>
      </c>
      <c r="R249" s="181"/>
      <c r="S249" s="206"/>
      <c r="T249" s="204">
        <f t="shared" si="57"/>
        <v>0</v>
      </c>
    </row>
    <row r="250" spans="1:20" ht="23.25" customHeight="1">
      <c r="A250" s="215">
        <v>7</v>
      </c>
      <c r="B250" s="348" t="s">
        <v>27</v>
      </c>
      <c r="C250" s="181"/>
      <c r="D250" s="206"/>
      <c r="E250" s="204">
        <f t="shared" si="52"/>
        <v>0</v>
      </c>
      <c r="F250" s="181"/>
      <c r="G250" s="206"/>
      <c r="H250" s="204">
        <f t="shared" si="53"/>
        <v>0</v>
      </c>
      <c r="I250" s="181"/>
      <c r="J250" s="206"/>
      <c r="K250" s="204">
        <f t="shared" si="54"/>
        <v>0</v>
      </c>
      <c r="L250" s="181"/>
      <c r="M250" s="206"/>
      <c r="N250" s="204">
        <f t="shared" si="55"/>
        <v>0</v>
      </c>
      <c r="O250" s="181"/>
      <c r="P250" s="206"/>
      <c r="Q250" s="204">
        <f t="shared" si="56"/>
        <v>0</v>
      </c>
      <c r="R250" s="181"/>
      <c r="S250" s="206"/>
      <c r="T250" s="204">
        <f t="shared" si="57"/>
        <v>0</v>
      </c>
    </row>
    <row r="251" spans="1:20" ht="23.25" customHeight="1">
      <c r="A251" s="215">
        <v>8</v>
      </c>
      <c r="B251" s="348" t="s">
        <v>28</v>
      </c>
      <c r="C251" s="181"/>
      <c r="D251" s="206"/>
      <c r="E251" s="204">
        <f t="shared" si="52"/>
        <v>0</v>
      </c>
      <c r="F251" s="181"/>
      <c r="G251" s="206"/>
      <c r="H251" s="204">
        <f t="shared" si="53"/>
        <v>0</v>
      </c>
      <c r="I251" s="181"/>
      <c r="J251" s="206"/>
      <c r="K251" s="204">
        <f t="shared" si="54"/>
        <v>0</v>
      </c>
      <c r="L251" s="181"/>
      <c r="M251" s="206"/>
      <c r="N251" s="204">
        <f t="shared" si="55"/>
        <v>0</v>
      </c>
      <c r="O251" s="181"/>
      <c r="P251" s="206"/>
      <c r="Q251" s="204">
        <f t="shared" si="56"/>
        <v>0</v>
      </c>
      <c r="R251" s="181"/>
      <c r="S251" s="206"/>
      <c r="T251" s="204">
        <f t="shared" si="57"/>
        <v>0</v>
      </c>
    </row>
    <row r="252" spans="1:20" ht="23.25" customHeight="1">
      <c r="A252" s="215">
        <v>9</v>
      </c>
      <c r="B252" s="348" t="s">
        <v>29</v>
      </c>
      <c r="C252" s="181"/>
      <c r="D252" s="206"/>
      <c r="E252" s="204">
        <f aca="true" t="shared" si="58" ref="E252:E265">IF(C252=0,0,IF(D252=0,"-100,0",IF(D252*100/C252&lt;200,ROUND(D252*100/C252-100,1),ROUND(D252/C252,1)&amp;" р")))</f>
        <v>0</v>
      </c>
      <c r="F252" s="181"/>
      <c r="G252" s="206"/>
      <c r="H252" s="204">
        <f aca="true" t="shared" si="59" ref="H252:H265">IF(F252=0,0,IF(G252=0,"-100,0",IF(G252*100/F252&lt;200,ROUND(G252*100/F252-100,1),ROUND(G252/F252,1)&amp;" р")))</f>
        <v>0</v>
      </c>
      <c r="I252" s="181"/>
      <c r="J252" s="206"/>
      <c r="K252" s="204">
        <f aca="true" t="shared" si="60" ref="K252:K265">IF(I252=0,0,IF(J252=0,"-100,0",IF(J252*100/I252&lt;200,ROUND(J252*100/I252-100,1),ROUND(J252/I252,1)&amp;" р")))</f>
        <v>0</v>
      </c>
      <c r="L252" s="181"/>
      <c r="M252" s="206"/>
      <c r="N252" s="204">
        <f aca="true" t="shared" si="61" ref="N252:N265">IF(L252=0,0,IF(M252=0,"-100,0",IF(M252*100/L252&lt;200,ROUND(M252*100/L252-100,1),ROUND(M252/L252,1)&amp;" р")))</f>
        <v>0</v>
      </c>
      <c r="O252" s="181"/>
      <c r="P252" s="206"/>
      <c r="Q252" s="204">
        <f aca="true" t="shared" si="62" ref="Q252:Q265">IF(O252=0,0,IF(P252=0,"-100,0",IF(P252*100/O252&lt;200,ROUND(P252*100/O252-100,1),ROUND(P252/O252,1)&amp;" р")))</f>
        <v>0</v>
      </c>
      <c r="R252" s="181"/>
      <c r="S252" s="206"/>
      <c r="T252" s="204">
        <f t="shared" si="57"/>
        <v>0</v>
      </c>
    </row>
    <row r="253" spans="1:20" ht="23.25" customHeight="1">
      <c r="A253" s="215">
        <v>10</v>
      </c>
      <c r="B253" s="348" t="s">
        <v>30</v>
      </c>
      <c r="C253" s="181"/>
      <c r="D253" s="206"/>
      <c r="E253" s="204">
        <f t="shared" si="58"/>
        <v>0</v>
      </c>
      <c r="F253" s="181"/>
      <c r="G253" s="206"/>
      <c r="H253" s="204">
        <f t="shared" si="59"/>
        <v>0</v>
      </c>
      <c r="I253" s="181"/>
      <c r="J253" s="206"/>
      <c r="K253" s="204">
        <f t="shared" si="60"/>
        <v>0</v>
      </c>
      <c r="L253" s="181"/>
      <c r="M253" s="206"/>
      <c r="N253" s="204">
        <f t="shared" si="61"/>
        <v>0</v>
      </c>
      <c r="O253" s="181"/>
      <c r="P253" s="206"/>
      <c r="Q253" s="204">
        <f t="shared" si="62"/>
        <v>0</v>
      </c>
      <c r="R253" s="181"/>
      <c r="S253" s="206"/>
      <c r="T253" s="204">
        <f t="shared" si="57"/>
        <v>0</v>
      </c>
    </row>
    <row r="254" spans="1:20" ht="23.25" customHeight="1">
      <c r="A254" s="215">
        <v>11</v>
      </c>
      <c r="B254" s="348" t="s">
        <v>31</v>
      </c>
      <c r="C254" s="181"/>
      <c r="D254" s="206"/>
      <c r="E254" s="204">
        <f t="shared" si="58"/>
        <v>0</v>
      </c>
      <c r="F254" s="181"/>
      <c r="G254" s="206"/>
      <c r="H254" s="204">
        <f t="shared" si="59"/>
        <v>0</v>
      </c>
      <c r="I254" s="181"/>
      <c r="J254" s="206"/>
      <c r="K254" s="204">
        <f t="shared" si="60"/>
        <v>0</v>
      </c>
      <c r="L254" s="181"/>
      <c r="M254" s="206"/>
      <c r="N254" s="204">
        <f t="shared" si="61"/>
        <v>0</v>
      </c>
      <c r="O254" s="181"/>
      <c r="P254" s="206"/>
      <c r="Q254" s="204">
        <f t="shared" si="62"/>
        <v>0</v>
      </c>
      <c r="R254" s="181"/>
      <c r="S254" s="206"/>
      <c r="T254" s="204">
        <f t="shared" si="57"/>
        <v>0</v>
      </c>
    </row>
    <row r="255" spans="1:20" ht="23.25" customHeight="1">
      <c r="A255" s="215">
        <v>12</v>
      </c>
      <c r="B255" s="348" t="s">
        <v>32</v>
      </c>
      <c r="C255" s="181"/>
      <c r="D255" s="206"/>
      <c r="E255" s="204">
        <f t="shared" si="58"/>
        <v>0</v>
      </c>
      <c r="F255" s="181"/>
      <c r="G255" s="206"/>
      <c r="H255" s="204">
        <f t="shared" si="59"/>
        <v>0</v>
      </c>
      <c r="I255" s="181"/>
      <c r="J255" s="206"/>
      <c r="K255" s="204">
        <f t="shared" si="60"/>
        <v>0</v>
      </c>
      <c r="L255" s="181"/>
      <c r="M255" s="206"/>
      <c r="N255" s="204">
        <f t="shared" si="61"/>
        <v>0</v>
      </c>
      <c r="O255" s="181"/>
      <c r="P255" s="206"/>
      <c r="Q255" s="204">
        <f t="shared" si="62"/>
        <v>0</v>
      </c>
      <c r="R255" s="181"/>
      <c r="S255" s="206"/>
      <c r="T255" s="204">
        <f t="shared" si="57"/>
        <v>0</v>
      </c>
    </row>
    <row r="256" spans="1:20" ht="23.25" customHeight="1">
      <c r="A256" s="215">
        <v>13</v>
      </c>
      <c r="B256" s="348" t="s">
        <v>33</v>
      </c>
      <c r="C256" s="181"/>
      <c r="D256" s="206"/>
      <c r="E256" s="204">
        <f t="shared" si="58"/>
        <v>0</v>
      </c>
      <c r="F256" s="181"/>
      <c r="G256" s="206"/>
      <c r="H256" s="204">
        <f t="shared" si="59"/>
        <v>0</v>
      </c>
      <c r="I256" s="181"/>
      <c r="J256" s="206"/>
      <c r="K256" s="204">
        <f t="shared" si="60"/>
        <v>0</v>
      </c>
      <c r="L256" s="181"/>
      <c r="M256" s="206"/>
      <c r="N256" s="204">
        <f t="shared" si="61"/>
        <v>0</v>
      </c>
      <c r="O256" s="181"/>
      <c r="P256" s="206"/>
      <c r="Q256" s="204">
        <f t="shared" si="62"/>
        <v>0</v>
      </c>
      <c r="R256" s="181"/>
      <c r="S256" s="206"/>
      <c r="T256" s="204">
        <f t="shared" si="57"/>
        <v>0</v>
      </c>
    </row>
    <row r="257" spans="1:20" ht="23.25" customHeight="1">
      <c r="A257" s="215">
        <v>14</v>
      </c>
      <c r="B257" s="348" t="s">
        <v>34</v>
      </c>
      <c r="C257" s="181"/>
      <c r="D257" s="206"/>
      <c r="E257" s="204">
        <f t="shared" si="58"/>
        <v>0</v>
      </c>
      <c r="F257" s="181"/>
      <c r="G257" s="206"/>
      <c r="H257" s="204">
        <f t="shared" si="59"/>
        <v>0</v>
      </c>
      <c r="I257" s="181"/>
      <c r="J257" s="206"/>
      <c r="K257" s="204">
        <f t="shared" si="60"/>
        <v>0</v>
      </c>
      <c r="L257" s="181"/>
      <c r="M257" s="206"/>
      <c r="N257" s="204">
        <f t="shared" si="61"/>
        <v>0</v>
      </c>
      <c r="O257" s="181"/>
      <c r="P257" s="206"/>
      <c r="Q257" s="204">
        <f t="shared" si="62"/>
        <v>0</v>
      </c>
      <c r="R257" s="181"/>
      <c r="S257" s="206"/>
      <c r="T257" s="204">
        <f t="shared" si="57"/>
        <v>0</v>
      </c>
    </row>
    <row r="258" spans="1:20" ht="23.25" customHeight="1">
      <c r="A258" s="215">
        <v>15</v>
      </c>
      <c r="B258" s="348" t="s">
        <v>35</v>
      </c>
      <c r="C258" s="181"/>
      <c r="D258" s="206"/>
      <c r="E258" s="204">
        <f t="shared" si="58"/>
        <v>0</v>
      </c>
      <c r="F258" s="181"/>
      <c r="G258" s="206"/>
      <c r="H258" s="204">
        <f t="shared" si="59"/>
        <v>0</v>
      </c>
      <c r="I258" s="181"/>
      <c r="J258" s="206"/>
      <c r="K258" s="204">
        <f t="shared" si="60"/>
        <v>0</v>
      </c>
      <c r="L258" s="181"/>
      <c r="M258" s="206"/>
      <c r="N258" s="204">
        <f t="shared" si="61"/>
        <v>0</v>
      </c>
      <c r="O258" s="181"/>
      <c r="P258" s="206"/>
      <c r="Q258" s="204">
        <f t="shared" si="62"/>
        <v>0</v>
      </c>
      <c r="R258" s="181"/>
      <c r="S258" s="206"/>
      <c r="T258" s="204">
        <f t="shared" si="57"/>
        <v>0</v>
      </c>
    </row>
    <row r="259" spans="1:20" ht="23.25" customHeight="1">
      <c r="A259" s="215">
        <v>16</v>
      </c>
      <c r="B259" s="348" t="s">
        <v>36</v>
      </c>
      <c r="C259" s="181"/>
      <c r="D259" s="206"/>
      <c r="E259" s="204">
        <f t="shared" si="58"/>
        <v>0</v>
      </c>
      <c r="F259" s="181"/>
      <c r="G259" s="206"/>
      <c r="H259" s="204">
        <f t="shared" si="59"/>
        <v>0</v>
      </c>
      <c r="I259" s="181"/>
      <c r="J259" s="206"/>
      <c r="K259" s="204">
        <f t="shared" si="60"/>
        <v>0</v>
      </c>
      <c r="L259" s="181"/>
      <c r="M259" s="206"/>
      <c r="N259" s="204">
        <f t="shared" si="61"/>
        <v>0</v>
      </c>
      <c r="O259" s="181"/>
      <c r="P259" s="206"/>
      <c r="Q259" s="204">
        <f t="shared" si="62"/>
        <v>0</v>
      </c>
      <c r="R259" s="181"/>
      <c r="S259" s="206"/>
      <c r="T259" s="204">
        <f t="shared" si="57"/>
        <v>0</v>
      </c>
    </row>
    <row r="260" spans="1:20" ht="23.25" customHeight="1">
      <c r="A260" s="215">
        <v>17</v>
      </c>
      <c r="B260" s="348" t="s">
        <v>37</v>
      </c>
      <c r="C260" s="181"/>
      <c r="D260" s="206"/>
      <c r="E260" s="204">
        <f t="shared" si="58"/>
        <v>0</v>
      </c>
      <c r="F260" s="181"/>
      <c r="G260" s="206"/>
      <c r="H260" s="204">
        <f t="shared" si="59"/>
        <v>0</v>
      </c>
      <c r="I260" s="181"/>
      <c r="J260" s="206"/>
      <c r="K260" s="204">
        <f t="shared" si="60"/>
        <v>0</v>
      </c>
      <c r="L260" s="181"/>
      <c r="M260" s="206"/>
      <c r="N260" s="204">
        <f t="shared" si="61"/>
        <v>0</v>
      </c>
      <c r="O260" s="181"/>
      <c r="P260" s="206"/>
      <c r="Q260" s="204">
        <f t="shared" si="62"/>
        <v>0</v>
      </c>
      <c r="R260" s="181"/>
      <c r="S260" s="206"/>
      <c r="T260" s="204">
        <f t="shared" si="57"/>
        <v>0</v>
      </c>
    </row>
    <row r="261" spans="1:20" ht="23.25" customHeight="1">
      <c r="A261" s="215">
        <v>18</v>
      </c>
      <c r="B261" s="348" t="s">
        <v>38</v>
      </c>
      <c r="C261" s="181"/>
      <c r="D261" s="206"/>
      <c r="E261" s="204">
        <f t="shared" si="58"/>
        <v>0</v>
      </c>
      <c r="F261" s="181"/>
      <c r="G261" s="206"/>
      <c r="H261" s="204">
        <f t="shared" si="59"/>
        <v>0</v>
      </c>
      <c r="I261" s="181"/>
      <c r="J261" s="206"/>
      <c r="K261" s="204">
        <f t="shared" si="60"/>
        <v>0</v>
      </c>
      <c r="L261" s="181"/>
      <c r="M261" s="206"/>
      <c r="N261" s="204">
        <f t="shared" si="61"/>
        <v>0</v>
      </c>
      <c r="O261" s="181"/>
      <c r="P261" s="206"/>
      <c r="Q261" s="204">
        <f t="shared" si="62"/>
        <v>0</v>
      </c>
      <c r="R261" s="181"/>
      <c r="S261" s="206"/>
      <c r="T261" s="204">
        <f t="shared" si="57"/>
        <v>0</v>
      </c>
    </row>
    <row r="262" spans="1:20" ht="23.25" customHeight="1">
      <c r="A262" s="215">
        <v>19</v>
      </c>
      <c r="B262" s="348" t="s">
        <v>39</v>
      </c>
      <c r="C262" s="181"/>
      <c r="D262" s="206"/>
      <c r="E262" s="204">
        <f t="shared" si="58"/>
        <v>0</v>
      </c>
      <c r="F262" s="181"/>
      <c r="G262" s="206"/>
      <c r="H262" s="204">
        <f t="shared" si="59"/>
        <v>0</v>
      </c>
      <c r="I262" s="181"/>
      <c r="J262" s="206"/>
      <c r="K262" s="204">
        <f t="shared" si="60"/>
        <v>0</v>
      </c>
      <c r="L262" s="181"/>
      <c r="M262" s="206"/>
      <c r="N262" s="204">
        <f t="shared" si="61"/>
        <v>0</v>
      </c>
      <c r="O262" s="181"/>
      <c r="P262" s="206"/>
      <c r="Q262" s="204">
        <f t="shared" si="62"/>
        <v>0</v>
      </c>
      <c r="R262" s="181"/>
      <c r="S262" s="206"/>
      <c r="T262" s="204">
        <f t="shared" si="57"/>
        <v>0</v>
      </c>
    </row>
    <row r="263" spans="1:20" ht="23.25" customHeight="1">
      <c r="A263" s="215">
        <v>20</v>
      </c>
      <c r="B263" s="348" t="s">
        <v>40</v>
      </c>
      <c r="C263" s="181"/>
      <c r="D263" s="206"/>
      <c r="E263" s="204">
        <f t="shared" si="58"/>
        <v>0</v>
      </c>
      <c r="F263" s="181"/>
      <c r="G263" s="206"/>
      <c r="H263" s="204">
        <f t="shared" si="59"/>
        <v>0</v>
      </c>
      <c r="I263" s="181"/>
      <c r="J263" s="206"/>
      <c r="K263" s="204">
        <f t="shared" si="60"/>
        <v>0</v>
      </c>
      <c r="L263" s="181"/>
      <c r="M263" s="206"/>
      <c r="N263" s="204">
        <f t="shared" si="61"/>
        <v>0</v>
      </c>
      <c r="O263" s="181"/>
      <c r="P263" s="206"/>
      <c r="Q263" s="204">
        <f t="shared" si="62"/>
        <v>0</v>
      </c>
      <c r="R263" s="181"/>
      <c r="S263" s="206"/>
      <c r="T263" s="204">
        <f t="shared" si="57"/>
        <v>0</v>
      </c>
    </row>
    <row r="264" spans="1:20" ht="23.25" customHeight="1" thickBot="1">
      <c r="A264" s="346">
        <v>21</v>
      </c>
      <c r="B264" s="344" t="s">
        <v>447</v>
      </c>
      <c r="C264" s="181"/>
      <c r="D264" s="206"/>
      <c r="E264" s="204">
        <f t="shared" si="58"/>
        <v>0</v>
      </c>
      <c r="F264" s="181"/>
      <c r="G264" s="206"/>
      <c r="H264" s="204">
        <f t="shared" si="59"/>
        <v>0</v>
      </c>
      <c r="I264" s="181"/>
      <c r="J264" s="206"/>
      <c r="K264" s="204">
        <f t="shared" si="60"/>
        <v>0</v>
      </c>
      <c r="L264" s="181"/>
      <c r="M264" s="206"/>
      <c r="N264" s="204">
        <f t="shared" si="61"/>
        <v>0</v>
      </c>
      <c r="O264" s="181"/>
      <c r="P264" s="206"/>
      <c r="Q264" s="204">
        <f t="shared" si="62"/>
        <v>0</v>
      </c>
      <c r="R264" s="181"/>
      <c r="S264" s="206"/>
      <c r="T264" s="204">
        <f t="shared" si="57"/>
        <v>0</v>
      </c>
    </row>
    <row r="265" spans="1:20" ht="23.25" customHeight="1" thickBot="1">
      <c r="A265" s="216">
        <v>22</v>
      </c>
      <c r="B265" s="341" t="s">
        <v>564</v>
      </c>
      <c r="C265" s="207">
        <v>0</v>
      </c>
      <c r="D265" s="214">
        <v>0</v>
      </c>
      <c r="E265" s="64">
        <f t="shared" si="58"/>
        <v>0</v>
      </c>
      <c r="F265" s="207">
        <v>0</v>
      </c>
      <c r="G265" s="214">
        <v>0</v>
      </c>
      <c r="H265" s="64">
        <f t="shared" si="59"/>
        <v>0</v>
      </c>
      <c r="I265" s="207">
        <v>0</v>
      </c>
      <c r="J265" s="214">
        <v>0</v>
      </c>
      <c r="K265" s="64">
        <f t="shared" si="60"/>
        <v>0</v>
      </c>
      <c r="L265" s="207">
        <v>0</v>
      </c>
      <c r="M265" s="214">
        <v>0</v>
      </c>
      <c r="N265" s="64">
        <f t="shared" si="61"/>
        <v>0</v>
      </c>
      <c r="O265" s="207">
        <v>0</v>
      </c>
      <c r="P265" s="214">
        <v>0</v>
      </c>
      <c r="Q265" s="64">
        <f t="shared" si="62"/>
        <v>0</v>
      </c>
      <c r="R265" s="207">
        <v>0</v>
      </c>
      <c r="S265" s="214">
        <v>0</v>
      </c>
      <c r="T265" s="64">
        <f>IF(R265=0,0,IF(S265=0,"-100,0",IF(S265*100/R265&lt;200,ROUND(S265*100/R265-100,1),ROUND(S265/R265,1)&amp;" р")))</f>
        <v>0</v>
      </c>
    </row>
    <row r="266" spans="1:20" ht="4.5" customHeight="1">
      <c r="A266" s="75"/>
      <c r="B266" s="76"/>
      <c r="C266" s="77"/>
      <c r="D266" s="77"/>
      <c r="E266" s="78"/>
      <c r="F266" s="77"/>
      <c r="G266" s="77"/>
      <c r="H266" s="78"/>
      <c r="I266" s="79"/>
      <c r="J266" s="79"/>
      <c r="K266" s="67"/>
      <c r="L266" s="67"/>
      <c r="M266" s="67"/>
      <c r="N266" s="67"/>
      <c r="O266" s="67"/>
      <c r="P266" s="67"/>
      <c r="Q266" s="67"/>
      <c r="R266" s="67"/>
      <c r="S266" s="67"/>
      <c r="T266" s="67"/>
    </row>
    <row r="267" spans="1:20" ht="15.75">
      <c r="A267" s="80" t="s">
        <v>797</v>
      </c>
      <c r="B267" s="80"/>
      <c r="C267" s="80"/>
      <c r="D267" s="80"/>
      <c r="E267" s="80"/>
      <c r="F267" s="80"/>
      <c r="G267" s="80"/>
      <c r="H267" s="80"/>
      <c r="I267" s="80"/>
      <c r="J267" s="80"/>
      <c r="K267" s="67"/>
      <c r="L267" s="67"/>
      <c r="M267" s="67"/>
      <c r="N267" s="67"/>
      <c r="O267" s="67"/>
      <c r="P267" s="67"/>
      <c r="Q267" s="67"/>
      <c r="R267" s="67"/>
      <c r="S267" s="67"/>
      <c r="T267" s="67"/>
    </row>
    <row r="268" spans="1:20" ht="4.5" customHeight="1" thickBot="1">
      <c r="A268" s="67"/>
      <c r="B268" s="6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67"/>
      <c r="R268" s="67"/>
      <c r="S268" s="67"/>
      <c r="T268" s="67"/>
    </row>
    <row r="269" spans="1:20" ht="16.5" thickBot="1">
      <c r="A269" s="666" t="s">
        <v>202</v>
      </c>
      <c r="B269" s="669" t="s">
        <v>203</v>
      </c>
      <c r="C269" s="688" t="s">
        <v>127</v>
      </c>
      <c r="D269" s="688"/>
      <c r="E269" s="688"/>
      <c r="F269" s="689" t="s">
        <v>60</v>
      </c>
      <c r="G269" s="690"/>
      <c r="H269" s="690"/>
      <c r="I269" s="690"/>
      <c r="J269" s="690"/>
      <c r="K269" s="690"/>
      <c r="L269" s="690"/>
      <c r="M269" s="690"/>
      <c r="N269" s="690"/>
      <c r="O269" s="690"/>
      <c r="P269" s="690"/>
      <c r="Q269" s="690"/>
      <c r="R269" s="690"/>
      <c r="S269" s="690"/>
      <c r="T269" s="691"/>
    </row>
    <row r="270" spans="1:20" ht="60" customHeight="1" thickBot="1">
      <c r="A270" s="667"/>
      <c r="B270" s="669"/>
      <c r="C270" s="688"/>
      <c r="D270" s="688"/>
      <c r="E270" s="688"/>
      <c r="F270" s="688" t="s">
        <v>128</v>
      </c>
      <c r="G270" s="688"/>
      <c r="H270" s="688"/>
      <c r="I270" s="688" t="s">
        <v>129</v>
      </c>
      <c r="J270" s="688"/>
      <c r="K270" s="688"/>
      <c r="L270" s="688" t="s">
        <v>130</v>
      </c>
      <c r="M270" s="688"/>
      <c r="N270" s="688"/>
      <c r="O270" s="688" t="s">
        <v>131</v>
      </c>
      <c r="P270" s="688"/>
      <c r="Q270" s="688"/>
      <c r="R270" s="688" t="s">
        <v>132</v>
      </c>
      <c r="S270" s="688"/>
      <c r="T270" s="688"/>
    </row>
    <row r="271" spans="1:20" ht="21.75" customHeight="1" thickBot="1">
      <c r="A271" s="668"/>
      <c r="B271" s="669"/>
      <c r="C271" s="81">
        <f>C243</f>
        <v>2012</v>
      </c>
      <c r="D271" s="211">
        <f>D243</f>
        <v>2013</v>
      </c>
      <c r="E271" s="212" t="s">
        <v>204</v>
      </c>
      <c r="F271" s="81">
        <f>C271</f>
        <v>2012</v>
      </c>
      <c r="G271" s="211">
        <f>D271</f>
        <v>2013</v>
      </c>
      <c r="H271" s="212" t="s">
        <v>204</v>
      </c>
      <c r="I271" s="81">
        <f>F271</f>
        <v>2012</v>
      </c>
      <c r="J271" s="211">
        <f>G271</f>
        <v>2013</v>
      </c>
      <c r="K271" s="212" t="s">
        <v>204</v>
      </c>
      <c r="L271" s="81">
        <f>I271</f>
        <v>2012</v>
      </c>
      <c r="M271" s="211">
        <f>J271</f>
        <v>2013</v>
      </c>
      <c r="N271" s="212" t="s">
        <v>204</v>
      </c>
      <c r="O271" s="81">
        <f>L271</f>
        <v>2012</v>
      </c>
      <c r="P271" s="211">
        <f>M271</f>
        <v>2013</v>
      </c>
      <c r="Q271" s="212" t="s">
        <v>204</v>
      </c>
      <c r="R271" s="81">
        <f>O271</f>
        <v>2012</v>
      </c>
      <c r="S271" s="211">
        <f>P271</f>
        <v>2013</v>
      </c>
      <c r="T271" s="212" t="s">
        <v>204</v>
      </c>
    </row>
    <row r="272" spans="1:20" ht="23.25" customHeight="1">
      <c r="A272" s="345">
        <v>1</v>
      </c>
      <c r="B272" s="347" t="s">
        <v>21</v>
      </c>
      <c r="C272" s="180"/>
      <c r="D272" s="205"/>
      <c r="E272" s="203">
        <f aca="true" t="shared" si="63" ref="E272:E279">IF(C272=0,0,IF(D272=0,"-100,0",IF(D272*100/C272&lt;200,ROUND(D272*100/C272-100,1),ROUND(D272/C272,1)&amp;" р")))</f>
        <v>0</v>
      </c>
      <c r="F272" s="180"/>
      <c r="G272" s="205"/>
      <c r="H272" s="203">
        <f aca="true" t="shared" si="64" ref="H272:H279">IF(F272=0,0,IF(G272=0,"-100,0",IF(G272*100/F272&lt;200,ROUND(G272*100/F272-100,1),ROUND(G272/F272,1)&amp;" р")))</f>
        <v>0</v>
      </c>
      <c r="I272" s="180"/>
      <c r="J272" s="205"/>
      <c r="K272" s="203">
        <f aca="true" t="shared" si="65" ref="K272:K279">IF(I272=0,0,IF(J272=0,"-100,0",IF(J272*100/I272&lt;200,ROUND(J272*100/I272-100,1),ROUND(J272/I272,1)&amp;" р")))</f>
        <v>0</v>
      </c>
      <c r="L272" s="180"/>
      <c r="M272" s="205"/>
      <c r="N272" s="203">
        <f aca="true" t="shared" si="66" ref="N272:N279">IF(L272=0,0,IF(M272=0,"-100,0",IF(M272*100/L272&lt;200,ROUND(M272*100/L272-100,1),ROUND(M272/L272,1)&amp;" р")))</f>
        <v>0</v>
      </c>
      <c r="O272" s="180"/>
      <c r="P272" s="205"/>
      <c r="Q272" s="203">
        <f aca="true" t="shared" si="67" ref="Q272:Q279">IF(O272=0,0,IF(P272=0,"-100,0",IF(P272*100/O272&lt;200,ROUND(P272*100/O272-100,1),ROUND(P272/O272,1)&amp;" р")))</f>
        <v>0</v>
      </c>
      <c r="R272" s="180"/>
      <c r="S272" s="205"/>
      <c r="T272" s="203">
        <f aca="true" t="shared" si="68" ref="T272:T292">IF(R272=0,0,IF(S272=0,"-100,0",IF(S272*100/R272&lt;200,ROUND(S272*100/R272-100,1),ROUND(S272/R272,1)&amp;" р")))</f>
        <v>0</v>
      </c>
    </row>
    <row r="273" spans="1:20" ht="23.25" customHeight="1">
      <c r="A273" s="215">
        <v>2</v>
      </c>
      <c r="B273" s="348" t="s">
        <v>22</v>
      </c>
      <c r="C273" s="181"/>
      <c r="D273" s="206"/>
      <c r="E273" s="204">
        <f t="shared" si="63"/>
        <v>0</v>
      </c>
      <c r="F273" s="181"/>
      <c r="G273" s="206"/>
      <c r="H273" s="204">
        <f t="shared" si="64"/>
        <v>0</v>
      </c>
      <c r="I273" s="181"/>
      <c r="J273" s="206"/>
      <c r="K273" s="204">
        <f t="shared" si="65"/>
        <v>0</v>
      </c>
      <c r="L273" s="181"/>
      <c r="M273" s="206"/>
      <c r="N273" s="204">
        <f t="shared" si="66"/>
        <v>0</v>
      </c>
      <c r="O273" s="181"/>
      <c r="P273" s="206"/>
      <c r="Q273" s="204">
        <f t="shared" si="67"/>
        <v>0</v>
      </c>
      <c r="R273" s="181"/>
      <c r="S273" s="206"/>
      <c r="T273" s="204">
        <f t="shared" si="68"/>
        <v>0</v>
      </c>
    </row>
    <row r="274" spans="1:20" ht="23.25" customHeight="1">
      <c r="A274" s="215">
        <v>3</v>
      </c>
      <c r="B274" s="348" t="s">
        <v>23</v>
      </c>
      <c r="C274" s="181"/>
      <c r="D274" s="206"/>
      <c r="E274" s="204">
        <f t="shared" si="63"/>
        <v>0</v>
      </c>
      <c r="F274" s="181"/>
      <c r="G274" s="206"/>
      <c r="H274" s="204">
        <f t="shared" si="64"/>
        <v>0</v>
      </c>
      <c r="I274" s="181"/>
      <c r="J274" s="206"/>
      <c r="K274" s="204">
        <f t="shared" si="65"/>
        <v>0</v>
      </c>
      <c r="L274" s="181"/>
      <c r="M274" s="206"/>
      <c r="N274" s="204">
        <f t="shared" si="66"/>
        <v>0</v>
      </c>
      <c r="O274" s="181"/>
      <c r="P274" s="206"/>
      <c r="Q274" s="204">
        <f t="shared" si="67"/>
        <v>0</v>
      </c>
      <c r="R274" s="181"/>
      <c r="S274" s="206"/>
      <c r="T274" s="204">
        <f t="shared" si="68"/>
        <v>0</v>
      </c>
    </row>
    <row r="275" spans="1:20" ht="23.25" customHeight="1">
      <c r="A275" s="215">
        <v>4</v>
      </c>
      <c r="B275" s="348" t="s">
        <v>24</v>
      </c>
      <c r="C275" s="181"/>
      <c r="D275" s="206"/>
      <c r="E275" s="204">
        <f t="shared" si="63"/>
        <v>0</v>
      </c>
      <c r="F275" s="181"/>
      <c r="G275" s="206"/>
      <c r="H275" s="204">
        <f t="shared" si="64"/>
        <v>0</v>
      </c>
      <c r="I275" s="181"/>
      <c r="J275" s="206"/>
      <c r="K275" s="204">
        <f t="shared" si="65"/>
        <v>0</v>
      </c>
      <c r="L275" s="181"/>
      <c r="M275" s="206"/>
      <c r="N275" s="204">
        <f t="shared" si="66"/>
        <v>0</v>
      </c>
      <c r="O275" s="181"/>
      <c r="P275" s="206"/>
      <c r="Q275" s="204">
        <f t="shared" si="67"/>
        <v>0</v>
      </c>
      <c r="R275" s="181"/>
      <c r="S275" s="206"/>
      <c r="T275" s="204">
        <f t="shared" si="68"/>
        <v>0</v>
      </c>
    </row>
    <row r="276" spans="1:20" ht="23.25" customHeight="1">
      <c r="A276" s="215">
        <v>5</v>
      </c>
      <c r="B276" s="348" t="s">
        <v>25</v>
      </c>
      <c r="C276" s="181"/>
      <c r="D276" s="206"/>
      <c r="E276" s="204">
        <f t="shared" si="63"/>
        <v>0</v>
      </c>
      <c r="F276" s="181"/>
      <c r="G276" s="206"/>
      <c r="H276" s="204">
        <f t="shared" si="64"/>
        <v>0</v>
      </c>
      <c r="I276" s="181"/>
      <c r="J276" s="206"/>
      <c r="K276" s="204">
        <f t="shared" si="65"/>
        <v>0</v>
      </c>
      <c r="L276" s="181"/>
      <c r="M276" s="206"/>
      <c r="N276" s="204">
        <f t="shared" si="66"/>
        <v>0</v>
      </c>
      <c r="O276" s="181"/>
      <c r="P276" s="206"/>
      <c r="Q276" s="204">
        <f t="shared" si="67"/>
        <v>0</v>
      </c>
      <c r="R276" s="181"/>
      <c r="S276" s="206"/>
      <c r="T276" s="204">
        <f t="shared" si="68"/>
        <v>0</v>
      </c>
    </row>
    <row r="277" spans="1:20" ht="23.25" customHeight="1">
      <c r="A277" s="215">
        <v>6</v>
      </c>
      <c r="B277" s="348" t="s">
        <v>26</v>
      </c>
      <c r="C277" s="181"/>
      <c r="D277" s="206"/>
      <c r="E277" s="204">
        <f t="shared" si="63"/>
        <v>0</v>
      </c>
      <c r="F277" s="181"/>
      <c r="G277" s="206"/>
      <c r="H277" s="204">
        <f t="shared" si="64"/>
        <v>0</v>
      </c>
      <c r="I277" s="181"/>
      <c r="J277" s="206"/>
      <c r="K277" s="204">
        <f t="shared" si="65"/>
        <v>0</v>
      </c>
      <c r="L277" s="181"/>
      <c r="M277" s="206"/>
      <c r="N277" s="204">
        <f t="shared" si="66"/>
        <v>0</v>
      </c>
      <c r="O277" s="181"/>
      <c r="P277" s="206"/>
      <c r="Q277" s="204">
        <f t="shared" si="67"/>
        <v>0</v>
      </c>
      <c r="R277" s="181"/>
      <c r="S277" s="206"/>
      <c r="T277" s="204">
        <f t="shared" si="68"/>
        <v>0</v>
      </c>
    </row>
    <row r="278" spans="1:20" ht="23.25" customHeight="1">
      <c r="A278" s="215">
        <v>7</v>
      </c>
      <c r="B278" s="348" t="s">
        <v>27</v>
      </c>
      <c r="C278" s="181"/>
      <c r="D278" s="206"/>
      <c r="E278" s="204">
        <f t="shared" si="63"/>
        <v>0</v>
      </c>
      <c r="F278" s="181"/>
      <c r="G278" s="206"/>
      <c r="H278" s="204">
        <f t="shared" si="64"/>
        <v>0</v>
      </c>
      <c r="I278" s="181"/>
      <c r="J278" s="206"/>
      <c r="K278" s="204">
        <f t="shared" si="65"/>
        <v>0</v>
      </c>
      <c r="L278" s="181"/>
      <c r="M278" s="206"/>
      <c r="N278" s="204">
        <f t="shared" si="66"/>
        <v>0</v>
      </c>
      <c r="O278" s="181"/>
      <c r="P278" s="206"/>
      <c r="Q278" s="204">
        <f t="shared" si="67"/>
        <v>0</v>
      </c>
      <c r="R278" s="181"/>
      <c r="S278" s="206"/>
      <c r="T278" s="204">
        <f t="shared" si="68"/>
        <v>0</v>
      </c>
    </row>
    <row r="279" spans="1:20" ht="23.25" customHeight="1">
      <c r="A279" s="215">
        <v>8</v>
      </c>
      <c r="B279" s="348" t="s">
        <v>28</v>
      </c>
      <c r="C279" s="181"/>
      <c r="D279" s="206"/>
      <c r="E279" s="204">
        <f t="shared" si="63"/>
        <v>0</v>
      </c>
      <c r="F279" s="181"/>
      <c r="G279" s="206"/>
      <c r="H279" s="204">
        <f t="shared" si="64"/>
        <v>0</v>
      </c>
      <c r="I279" s="181"/>
      <c r="J279" s="206"/>
      <c r="K279" s="204">
        <f t="shared" si="65"/>
        <v>0</v>
      </c>
      <c r="L279" s="181"/>
      <c r="M279" s="206"/>
      <c r="N279" s="204">
        <f t="shared" si="66"/>
        <v>0</v>
      </c>
      <c r="O279" s="181"/>
      <c r="P279" s="206"/>
      <c r="Q279" s="204">
        <f t="shared" si="67"/>
        <v>0</v>
      </c>
      <c r="R279" s="181"/>
      <c r="S279" s="206"/>
      <c r="T279" s="204">
        <f t="shared" si="68"/>
        <v>0</v>
      </c>
    </row>
    <row r="280" spans="1:20" ht="23.25" customHeight="1">
      <c r="A280" s="215">
        <v>9</v>
      </c>
      <c r="B280" s="348" t="s">
        <v>29</v>
      </c>
      <c r="C280" s="181"/>
      <c r="D280" s="206"/>
      <c r="E280" s="204">
        <f aca="true" t="shared" si="69" ref="E280:E293">IF(C280=0,0,IF(D280=0,"-100,0",IF(D280*100/C280&lt;200,ROUND(D280*100/C280-100,1),ROUND(D280/C280,1)&amp;" р")))</f>
        <v>0</v>
      </c>
      <c r="F280" s="181"/>
      <c r="G280" s="206"/>
      <c r="H280" s="204">
        <f aca="true" t="shared" si="70" ref="H280:H293">IF(F280=0,0,IF(G280=0,"-100,0",IF(G280*100/F280&lt;200,ROUND(G280*100/F280-100,1),ROUND(G280/F280,1)&amp;" р")))</f>
        <v>0</v>
      </c>
      <c r="I280" s="181"/>
      <c r="J280" s="206"/>
      <c r="K280" s="204">
        <f aca="true" t="shared" si="71" ref="K280:K293">IF(I280=0,0,IF(J280=0,"-100,0",IF(J280*100/I280&lt;200,ROUND(J280*100/I280-100,1),ROUND(J280/I280,1)&amp;" р")))</f>
        <v>0</v>
      </c>
      <c r="L280" s="181"/>
      <c r="M280" s="206"/>
      <c r="N280" s="204">
        <f aca="true" t="shared" si="72" ref="N280:N293">IF(L280=0,0,IF(M280=0,"-100,0",IF(M280*100/L280&lt;200,ROUND(M280*100/L280-100,1),ROUND(M280/L280,1)&amp;" р")))</f>
        <v>0</v>
      </c>
      <c r="O280" s="181"/>
      <c r="P280" s="206"/>
      <c r="Q280" s="204">
        <f aca="true" t="shared" si="73" ref="Q280:Q293">IF(O280=0,0,IF(P280=0,"-100,0",IF(P280*100/O280&lt;200,ROUND(P280*100/O280-100,1),ROUND(P280/O280,1)&amp;" р")))</f>
        <v>0</v>
      </c>
      <c r="R280" s="181"/>
      <c r="S280" s="206"/>
      <c r="T280" s="204">
        <f t="shared" si="68"/>
        <v>0</v>
      </c>
    </row>
    <row r="281" spans="1:20" ht="23.25" customHeight="1">
      <c r="A281" s="215">
        <v>10</v>
      </c>
      <c r="B281" s="348" t="s">
        <v>30</v>
      </c>
      <c r="C281" s="181"/>
      <c r="D281" s="206"/>
      <c r="E281" s="204">
        <f t="shared" si="69"/>
        <v>0</v>
      </c>
      <c r="F281" s="181"/>
      <c r="G281" s="206"/>
      <c r="H281" s="204">
        <f t="shared" si="70"/>
        <v>0</v>
      </c>
      <c r="I281" s="181"/>
      <c r="J281" s="206"/>
      <c r="K281" s="204">
        <f t="shared" si="71"/>
        <v>0</v>
      </c>
      <c r="L281" s="181"/>
      <c r="M281" s="206"/>
      <c r="N281" s="204">
        <f t="shared" si="72"/>
        <v>0</v>
      </c>
      <c r="O281" s="181"/>
      <c r="P281" s="206"/>
      <c r="Q281" s="204">
        <f t="shared" si="73"/>
        <v>0</v>
      </c>
      <c r="R281" s="181"/>
      <c r="S281" s="206"/>
      <c r="T281" s="204">
        <f t="shared" si="68"/>
        <v>0</v>
      </c>
    </row>
    <row r="282" spans="1:20" ht="23.25" customHeight="1">
      <c r="A282" s="215">
        <v>11</v>
      </c>
      <c r="B282" s="348" t="s">
        <v>31</v>
      </c>
      <c r="C282" s="181"/>
      <c r="D282" s="206"/>
      <c r="E282" s="204">
        <f t="shared" si="69"/>
        <v>0</v>
      </c>
      <c r="F282" s="181"/>
      <c r="G282" s="206"/>
      <c r="H282" s="204">
        <f t="shared" si="70"/>
        <v>0</v>
      </c>
      <c r="I282" s="181"/>
      <c r="J282" s="206"/>
      <c r="K282" s="204">
        <f t="shared" si="71"/>
        <v>0</v>
      </c>
      <c r="L282" s="181"/>
      <c r="M282" s="206"/>
      <c r="N282" s="204">
        <f t="shared" si="72"/>
        <v>0</v>
      </c>
      <c r="O282" s="181"/>
      <c r="P282" s="206"/>
      <c r="Q282" s="204">
        <f t="shared" si="73"/>
        <v>0</v>
      </c>
      <c r="R282" s="181"/>
      <c r="S282" s="206"/>
      <c r="T282" s="204">
        <f t="shared" si="68"/>
        <v>0</v>
      </c>
    </row>
    <row r="283" spans="1:20" ht="23.25" customHeight="1">
      <c r="A283" s="215">
        <v>12</v>
      </c>
      <c r="B283" s="348" t="s">
        <v>32</v>
      </c>
      <c r="C283" s="181"/>
      <c r="D283" s="206"/>
      <c r="E283" s="204">
        <f t="shared" si="69"/>
        <v>0</v>
      </c>
      <c r="F283" s="181"/>
      <c r="G283" s="206"/>
      <c r="H283" s="204">
        <f t="shared" si="70"/>
        <v>0</v>
      </c>
      <c r="I283" s="181"/>
      <c r="J283" s="206"/>
      <c r="K283" s="204">
        <f t="shared" si="71"/>
        <v>0</v>
      </c>
      <c r="L283" s="181"/>
      <c r="M283" s="206"/>
      <c r="N283" s="204">
        <f t="shared" si="72"/>
        <v>0</v>
      </c>
      <c r="O283" s="181"/>
      <c r="P283" s="206"/>
      <c r="Q283" s="204">
        <f t="shared" si="73"/>
        <v>0</v>
      </c>
      <c r="R283" s="181"/>
      <c r="S283" s="206"/>
      <c r="T283" s="204">
        <f t="shared" si="68"/>
        <v>0</v>
      </c>
    </row>
    <row r="284" spans="1:20" ht="23.25" customHeight="1">
      <c r="A284" s="215">
        <v>13</v>
      </c>
      <c r="B284" s="348" t="s">
        <v>33</v>
      </c>
      <c r="C284" s="181"/>
      <c r="D284" s="206"/>
      <c r="E284" s="204">
        <f t="shared" si="69"/>
        <v>0</v>
      </c>
      <c r="F284" s="181"/>
      <c r="G284" s="206"/>
      <c r="H284" s="204">
        <f t="shared" si="70"/>
        <v>0</v>
      </c>
      <c r="I284" s="181"/>
      <c r="J284" s="206"/>
      <c r="K284" s="204">
        <f t="shared" si="71"/>
        <v>0</v>
      </c>
      <c r="L284" s="181"/>
      <c r="M284" s="206"/>
      <c r="N284" s="204">
        <f t="shared" si="72"/>
        <v>0</v>
      </c>
      <c r="O284" s="181"/>
      <c r="P284" s="206"/>
      <c r="Q284" s="204">
        <f t="shared" si="73"/>
        <v>0</v>
      </c>
      <c r="R284" s="181"/>
      <c r="S284" s="206"/>
      <c r="T284" s="204">
        <f t="shared" si="68"/>
        <v>0</v>
      </c>
    </row>
    <row r="285" spans="1:20" ht="23.25" customHeight="1">
      <c r="A285" s="215">
        <v>14</v>
      </c>
      <c r="B285" s="348" t="s">
        <v>34</v>
      </c>
      <c r="C285" s="181"/>
      <c r="D285" s="206">
        <v>1</v>
      </c>
      <c r="E285" s="204">
        <f t="shared" si="69"/>
        <v>0</v>
      </c>
      <c r="F285" s="181"/>
      <c r="G285" s="206"/>
      <c r="H285" s="204">
        <f t="shared" si="70"/>
        <v>0</v>
      </c>
      <c r="I285" s="181"/>
      <c r="J285" s="206"/>
      <c r="K285" s="204">
        <f t="shared" si="71"/>
        <v>0</v>
      </c>
      <c r="L285" s="181"/>
      <c r="M285" s="206"/>
      <c r="N285" s="204">
        <f t="shared" si="72"/>
        <v>0</v>
      </c>
      <c r="O285" s="181"/>
      <c r="P285" s="206">
        <v>1</v>
      </c>
      <c r="Q285" s="204">
        <f t="shared" si="73"/>
        <v>0</v>
      </c>
      <c r="R285" s="181"/>
      <c r="S285" s="206"/>
      <c r="T285" s="204">
        <f t="shared" si="68"/>
        <v>0</v>
      </c>
    </row>
    <row r="286" spans="1:20" ht="23.25" customHeight="1">
      <c r="A286" s="215">
        <v>15</v>
      </c>
      <c r="B286" s="348" t="s">
        <v>35</v>
      </c>
      <c r="C286" s="181"/>
      <c r="D286" s="206"/>
      <c r="E286" s="204">
        <f t="shared" si="69"/>
        <v>0</v>
      </c>
      <c r="F286" s="181"/>
      <c r="G286" s="206"/>
      <c r="H286" s="204">
        <f t="shared" si="70"/>
        <v>0</v>
      </c>
      <c r="I286" s="181"/>
      <c r="J286" s="206"/>
      <c r="K286" s="204">
        <f t="shared" si="71"/>
        <v>0</v>
      </c>
      <c r="L286" s="181"/>
      <c r="M286" s="206"/>
      <c r="N286" s="204">
        <f t="shared" si="72"/>
        <v>0</v>
      </c>
      <c r="O286" s="181"/>
      <c r="P286" s="206"/>
      <c r="Q286" s="204">
        <f t="shared" si="73"/>
        <v>0</v>
      </c>
      <c r="R286" s="181"/>
      <c r="S286" s="206"/>
      <c r="T286" s="204">
        <f t="shared" si="68"/>
        <v>0</v>
      </c>
    </row>
    <row r="287" spans="1:20" ht="23.25" customHeight="1">
      <c r="A287" s="215">
        <v>16</v>
      </c>
      <c r="B287" s="348" t="s">
        <v>36</v>
      </c>
      <c r="C287" s="181"/>
      <c r="D287" s="206">
        <v>3</v>
      </c>
      <c r="E287" s="204">
        <f t="shared" si="69"/>
        <v>0</v>
      </c>
      <c r="F287" s="181"/>
      <c r="G287" s="206">
        <v>1</v>
      </c>
      <c r="H287" s="204">
        <f t="shared" si="70"/>
        <v>0</v>
      </c>
      <c r="I287" s="181"/>
      <c r="J287" s="206"/>
      <c r="K287" s="204">
        <f t="shared" si="71"/>
        <v>0</v>
      </c>
      <c r="L287" s="181"/>
      <c r="M287" s="206"/>
      <c r="N287" s="204">
        <f t="shared" si="72"/>
        <v>0</v>
      </c>
      <c r="O287" s="181"/>
      <c r="P287" s="206">
        <v>1</v>
      </c>
      <c r="Q287" s="204">
        <f t="shared" si="73"/>
        <v>0</v>
      </c>
      <c r="R287" s="181"/>
      <c r="S287" s="206">
        <v>1</v>
      </c>
      <c r="T287" s="204">
        <f t="shared" si="68"/>
        <v>0</v>
      </c>
    </row>
    <row r="288" spans="1:20" ht="23.25" customHeight="1">
      <c r="A288" s="215">
        <v>17</v>
      </c>
      <c r="B288" s="348" t="s">
        <v>37</v>
      </c>
      <c r="C288" s="181"/>
      <c r="D288" s="206"/>
      <c r="E288" s="204">
        <f t="shared" si="69"/>
        <v>0</v>
      </c>
      <c r="F288" s="181"/>
      <c r="G288" s="206"/>
      <c r="H288" s="204">
        <f t="shared" si="70"/>
        <v>0</v>
      </c>
      <c r="I288" s="181"/>
      <c r="J288" s="206"/>
      <c r="K288" s="204">
        <f t="shared" si="71"/>
        <v>0</v>
      </c>
      <c r="L288" s="181"/>
      <c r="M288" s="206"/>
      <c r="N288" s="204">
        <f t="shared" si="72"/>
        <v>0</v>
      </c>
      <c r="O288" s="181"/>
      <c r="P288" s="206"/>
      <c r="Q288" s="204">
        <f t="shared" si="73"/>
        <v>0</v>
      </c>
      <c r="R288" s="181"/>
      <c r="S288" s="206"/>
      <c r="T288" s="204">
        <f t="shared" si="68"/>
        <v>0</v>
      </c>
    </row>
    <row r="289" spans="1:20" ht="23.25" customHeight="1">
      <c r="A289" s="215">
        <v>18</v>
      </c>
      <c r="B289" s="348" t="s">
        <v>38</v>
      </c>
      <c r="C289" s="181"/>
      <c r="D289" s="206"/>
      <c r="E289" s="204">
        <f t="shared" si="69"/>
        <v>0</v>
      </c>
      <c r="F289" s="181"/>
      <c r="G289" s="206"/>
      <c r="H289" s="204">
        <f t="shared" si="70"/>
        <v>0</v>
      </c>
      <c r="I289" s="181"/>
      <c r="J289" s="206"/>
      <c r="K289" s="204">
        <f t="shared" si="71"/>
        <v>0</v>
      </c>
      <c r="L289" s="181"/>
      <c r="M289" s="206"/>
      <c r="N289" s="204">
        <f t="shared" si="72"/>
        <v>0</v>
      </c>
      <c r="O289" s="181"/>
      <c r="P289" s="206"/>
      <c r="Q289" s="204">
        <f t="shared" si="73"/>
        <v>0</v>
      </c>
      <c r="R289" s="181"/>
      <c r="S289" s="206"/>
      <c r="T289" s="204">
        <f t="shared" si="68"/>
        <v>0</v>
      </c>
    </row>
    <row r="290" spans="1:20" ht="23.25" customHeight="1">
      <c r="A290" s="215">
        <v>19</v>
      </c>
      <c r="B290" s="348" t="s">
        <v>39</v>
      </c>
      <c r="C290" s="181"/>
      <c r="D290" s="206"/>
      <c r="E290" s="204">
        <f t="shared" si="69"/>
        <v>0</v>
      </c>
      <c r="F290" s="181"/>
      <c r="G290" s="206"/>
      <c r="H290" s="204">
        <f t="shared" si="70"/>
        <v>0</v>
      </c>
      <c r="I290" s="181"/>
      <c r="J290" s="206"/>
      <c r="K290" s="204">
        <f t="shared" si="71"/>
        <v>0</v>
      </c>
      <c r="L290" s="181"/>
      <c r="M290" s="206"/>
      <c r="N290" s="204">
        <f t="shared" si="72"/>
        <v>0</v>
      </c>
      <c r="O290" s="181"/>
      <c r="P290" s="206"/>
      <c r="Q290" s="204">
        <f t="shared" si="73"/>
        <v>0</v>
      </c>
      <c r="R290" s="181"/>
      <c r="S290" s="206"/>
      <c r="T290" s="204">
        <f t="shared" si="68"/>
        <v>0</v>
      </c>
    </row>
    <row r="291" spans="1:20" ht="23.25" customHeight="1">
      <c r="A291" s="215">
        <v>20</v>
      </c>
      <c r="B291" s="348" t="s">
        <v>40</v>
      </c>
      <c r="C291" s="181"/>
      <c r="D291" s="206"/>
      <c r="E291" s="204">
        <f t="shared" si="69"/>
        <v>0</v>
      </c>
      <c r="F291" s="181"/>
      <c r="G291" s="206"/>
      <c r="H291" s="204">
        <f t="shared" si="70"/>
        <v>0</v>
      </c>
      <c r="I291" s="181"/>
      <c r="J291" s="206"/>
      <c r="K291" s="204">
        <f t="shared" si="71"/>
        <v>0</v>
      </c>
      <c r="L291" s="181"/>
      <c r="M291" s="206"/>
      <c r="N291" s="204">
        <f t="shared" si="72"/>
        <v>0</v>
      </c>
      <c r="O291" s="181"/>
      <c r="P291" s="206"/>
      <c r="Q291" s="204">
        <f t="shared" si="73"/>
        <v>0</v>
      </c>
      <c r="R291" s="181"/>
      <c r="S291" s="206"/>
      <c r="T291" s="204">
        <f t="shared" si="68"/>
        <v>0</v>
      </c>
    </row>
    <row r="292" spans="1:20" ht="23.25" customHeight="1" thickBot="1">
      <c r="A292" s="346">
        <v>21</v>
      </c>
      <c r="B292" s="344" t="s">
        <v>447</v>
      </c>
      <c r="C292" s="181"/>
      <c r="D292" s="206">
        <v>8</v>
      </c>
      <c r="E292" s="204">
        <f t="shared" si="69"/>
        <v>0</v>
      </c>
      <c r="F292" s="181"/>
      <c r="G292" s="206">
        <v>5</v>
      </c>
      <c r="H292" s="204">
        <f t="shared" si="70"/>
        <v>0</v>
      </c>
      <c r="I292" s="181"/>
      <c r="J292" s="206"/>
      <c r="K292" s="204">
        <f t="shared" si="71"/>
        <v>0</v>
      </c>
      <c r="L292" s="181"/>
      <c r="M292" s="206"/>
      <c r="N292" s="204">
        <f t="shared" si="72"/>
        <v>0</v>
      </c>
      <c r="O292" s="181"/>
      <c r="P292" s="206">
        <v>2</v>
      </c>
      <c r="Q292" s="204">
        <f t="shared" si="73"/>
        <v>0</v>
      </c>
      <c r="R292" s="181"/>
      <c r="S292" s="206"/>
      <c r="T292" s="204">
        <f t="shared" si="68"/>
        <v>0</v>
      </c>
    </row>
    <row r="293" spans="1:20" ht="23.25" customHeight="1" thickBot="1">
      <c r="A293" s="216">
        <v>22</v>
      </c>
      <c r="B293" s="341" t="s">
        <v>564</v>
      </c>
      <c r="C293" s="207">
        <v>0</v>
      </c>
      <c r="D293" s="214">
        <v>12</v>
      </c>
      <c r="E293" s="64">
        <f t="shared" si="69"/>
        <v>0</v>
      </c>
      <c r="F293" s="207">
        <v>0</v>
      </c>
      <c r="G293" s="214">
        <v>6</v>
      </c>
      <c r="H293" s="64">
        <f t="shared" si="70"/>
        <v>0</v>
      </c>
      <c r="I293" s="207">
        <v>0</v>
      </c>
      <c r="J293" s="214">
        <v>0</v>
      </c>
      <c r="K293" s="64">
        <f t="shared" si="71"/>
        <v>0</v>
      </c>
      <c r="L293" s="207">
        <v>0</v>
      </c>
      <c r="M293" s="214">
        <v>0</v>
      </c>
      <c r="N293" s="64">
        <f t="shared" si="72"/>
        <v>0</v>
      </c>
      <c r="O293" s="207">
        <v>0</v>
      </c>
      <c r="P293" s="214">
        <v>4</v>
      </c>
      <c r="Q293" s="64">
        <f t="shared" si="73"/>
        <v>0</v>
      </c>
      <c r="R293" s="207">
        <v>0</v>
      </c>
      <c r="S293" s="214">
        <v>1</v>
      </c>
      <c r="T293" s="64">
        <f>IF(R293=0,0,IF(S293=0,"-100,0",IF(S293*100/R293&lt;200,ROUND(S293*100/R293-100,1),ROUND(S293/R293,1)&amp;" р")))</f>
        <v>0</v>
      </c>
    </row>
    <row r="294" spans="1:20" ht="4.5" customHeight="1">
      <c r="A294" s="75"/>
      <c r="B294" s="76"/>
      <c r="C294" s="77"/>
      <c r="D294" s="77"/>
      <c r="E294" s="78"/>
      <c r="F294" s="77"/>
      <c r="G294" s="77"/>
      <c r="H294" s="78"/>
      <c r="I294" s="79"/>
      <c r="J294" s="79"/>
      <c r="K294" s="67"/>
      <c r="L294" s="67"/>
      <c r="M294" s="67"/>
      <c r="N294" s="67"/>
      <c r="O294" s="67"/>
      <c r="P294" s="67"/>
      <c r="Q294" s="67"/>
      <c r="R294" s="67"/>
      <c r="S294" s="67"/>
      <c r="T294" s="67"/>
    </row>
    <row r="295" spans="1:20" ht="15.75">
      <c r="A295" s="80" t="s">
        <v>843</v>
      </c>
      <c r="B295" s="80"/>
      <c r="C295" s="80"/>
      <c r="D295" s="80"/>
      <c r="E295" s="80"/>
      <c r="F295" s="80"/>
      <c r="G295" s="80"/>
      <c r="H295" s="80"/>
      <c r="I295" s="80"/>
      <c r="J295" s="80"/>
      <c r="K295" s="67"/>
      <c r="L295" s="67"/>
      <c r="M295" s="67"/>
      <c r="N295" s="67"/>
      <c r="O295" s="67"/>
      <c r="P295" s="67"/>
      <c r="Q295" s="67"/>
      <c r="R295" s="67"/>
      <c r="S295" s="67"/>
      <c r="T295" s="67"/>
    </row>
    <row r="296" spans="1:20" ht="4.5" customHeight="1" thickBot="1">
      <c r="A296" s="67"/>
      <c r="B296" s="6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67"/>
      <c r="P296" s="67"/>
      <c r="Q296" s="67"/>
      <c r="R296" s="67"/>
      <c r="S296" s="67"/>
      <c r="T296" s="67"/>
    </row>
    <row r="297" spans="1:20" ht="16.5" customHeight="1" thickBot="1">
      <c r="A297" s="666" t="s">
        <v>202</v>
      </c>
      <c r="B297" s="669" t="s">
        <v>203</v>
      </c>
      <c r="C297" s="689" t="s">
        <v>60</v>
      </c>
      <c r="D297" s="690"/>
      <c r="E297" s="690"/>
      <c r="F297" s="690"/>
      <c r="G297" s="690"/>
      <c r="H297" s="690"/>
      <c r="I297" s="690"/>
      <c r="J297" s="690"/>
      <c r="K297" s="690"/>
      <c r="L297" s="690"/>
      <c r="M297" s="690"/>
      <c r="N297" s="690"/>
      <c r="O297" s="690"/>
      <c r="P297" s="690"/>
      <c r="Q297" s="690"/>
      <c r="R297" s="690"/>
      <c r="S297" s="690"/>
      <c r="T297" s="691"/>
    </row>
    <row r="298" spans="1:20" ht="60" customHeight="1" thickBot="1">
      <c r="A298" s="667"/>
      <c r="B298" s="669"/>
      <c r="C298" s="688" t="s">
        <v>133</v>
      </c>
      <c r="D298" s="688"/>
      <c r="E298" s="688"/>
      <c r="F298" s="688" t="s">
        <v>136</v>
      </c>
      <c r="G298" s="688"/>
      <c r="H298" s="688"/>
      <c r="I298" s="688" t="s">
        <v>137</v>
      </c>
      <c r="J298" s="688"/>
      <c r="K298" s="688"/>
      <c r="L298" s="688" t="s">
        <v>138</v>
      </c>
      <c r="M298" s="688"/>
      <c r="N298" s="688"/>
      <c r="O298" s="688" t="s">
        <v>139</v>
      </c>
      <c r="P298" s="688"/>
      <c r="Q298" s="688"/>
      <c r="R298" s="688" t="s">
        <v>135</v>
      </c>
      <c r="S298" s="688"/>
      <c r="T298" s="688"/>
    </row>
    <row r="299" spans="1:20" ht="21.75" customHeight="1" thickBot="1">
      <c r="A299" s="668"/>
      <c r="B299" s="669"/>
      <c r="C299" s="81">
        <f>C271</f>
        <v>2012</v>
      </c>
      <c r="D299" s="211">
        <f>D271</f>
        <v>2013</v>
      </c>
      <c r="E299" s="212" t="s">
        <v>204</v>
      </c>
      <c r="F299" s="81">
        <f>C299</f>
        <v>2012</v>
      </c>
      <c r="G299" s="211">
        <f>D299</f>
        <v>2013</v>
      </c>
      <c r="H299" s="212" t="s">
        <v>204</v>
      </c>
      <c r="I299" s="81">
        <f>F299</f>
        <v>2012</v>
      </c>
      <c r="J299" s="211">
        <f>G299</f>
        <v>2013</v>
      </c>
      <c r="K299" s="212" t="s">
        <v>204</v>
      </c>
      <c r="L299" s="81">
        <f>I299</f>
        <v>2012</v>
      </c>
      <c r="M299" s="211">
        <f>J299</f>
        <v>2013</v>
      </c>
      <c r="N299" s="212" t="s">
        <v>204</v>
      </c>
      <c r="O299" s="81">
        <f>L299</f>
        <v>2012</v>
      </c>
      <c r="P299" s="211">
        <f>M299</f>
        <v>2013</v>
      </c>
      <c r="Q299" s="212" t="s">
        <v>204</v>
      </c>
      <c r="R299" s="81">
        <f>O299</f>
        <v>2012</v>
      </c>
      <c r="S299" s="211">
        <f>P299</f>
        <v>2013</v>
      </c>
      <c r="T299" s="212" t="s">
        <v>204</v>
      </c>
    </row>
    <row r="300" spans="1:20" ht="23.25" customHeight="1">
      <c r="A300" s="345">
        <v>1</v>
      </c>
      <c r="B300" s="347" t="s">
        <v>21</v>
      </c>
      <c r="C300" s="180"/>
      <c r="D300" s="205"/>
      <c r="E300" s="203">
        <f aca="true" t="shared" si="74" ref="E300:E307">IF(C300=0,0,IF(D300=0,"-100,0",IF(D300*100/C300&lt;200,ROUND(D300*100/C300-100,1),ROUND(D300/C300,1)&amp;" р")))</f>
        <v>0</v>
      </c>
      <c r="F300" s="180"/>
      <c r="G300" s="205"/>
      <c r="H300" s="203">
        <f aca="true" t="shared" si="75" ref="H300:H307">IF(F300=0,0,IF(G300=0,"-100,0",IF(G300*100/F300&lt;200,ROUND(G300*100/F300-100,1),ROUND(G300/F300,1)&amp;" р")))</f>
        <v>0</v>
      </c>
      <c r="I300" s="180"/>
      <c r="J300" s="205"/>
      <c r="K300" s="203">
        <f aca="true" t="shared" si="76" ref="K300:K307">IF(I300=0,0,IF(J300=0,"-100,0",IF(J300*100/I300&lt;200,ROUND(J300*100/I300-100,1),ROUND(J300/I300,1)&amp;" р")))</f>
        <v>0</v>
      </c>
      <c r="L300" s="180"/>
      <c r="M300" s="205"/>
      <c r="N300" s="203">
        <f aca="true" t="shared" si="77" ref="N300:N307">IF(L300=0,0,IF(M300=0,"-100,0",IF(M300*100/L300&lt;200,ROUND(M300*100/L300-100,1),ROUND(M300/L300,1)&amp;" р")))</f>
        <v>0</v>
      </c>
      <c r="O300" s="180"/>
      <c r="P300" s="205"/>
      <c r="Q300" s="203">
        <f aca="true" t="shared" si="78" ref="Q300:Q307">IF(O300=0,0,IF(P300=0,"-100,0",IF(P300*100/O300&lt;200,ROUND(P300*100/O300-100,1),ROUND(P300/O300,1)&amp;" р")))</f>
        <v>0</v>
      </c>
      <c r="R300" s="180"/>
      <c r="S300" s="205"/>
      <c r="T300" s="203">
        <f aca="true" t="shared" si="79" ref="T300:T320">IF(R300=0,0,IF(S300=0,"-100,0",IF(S300*100/R300&lt;200,ROUND(S300*100/R300-100,1),ROUND(S300/R300,1)&amp;" р")))</f>
        <v>0</v>
      </c>
    </row>
    <row r="301" spans="1:20" ht="23.25" customHeight="1">
      <c r="A301" s="215">
        <v>2</v>
      </c>
      <c r="B301" s="348" t="s">
        <v>22</v>
      </c>
      <c r="C301" s="181"/>
      <c r="D301" s="206"/>
      <c r="E301" s="204">
        <f t="shared" si="74"/>
        <v>0</v>
      </c>
      <c r="F301" s="181"/>
      <c r="G301" s="206"/>
      <c r="H301" s="204">
        <f t="shared" si="75"/>
        <v>0</v>
      </c>
      <c r="I301" s="181"/>
      <c r="J301" s="206"/>
      <c r="K301" s="204">
        <f t="shared" si="76"/>
        <v>0</v>
      </c>
      <c r="L301" s="181"/>
      <c r="M301" s="206"/>
      <c r="N301" s="204">
        <f t="shared" si="77"/>
        <v>0</v>
      </c>
      <c r="O301" s="181"/>
      <c r="P301" s="206"/>
      <c r="Q301" s="204">
        <f t="shared" si="78"/>
        <v>0</v>
      </c>
      <c r="R301" s="181"/>
      <c r="S301" s="206"/>
      <c r="T301" s="204">
        <f t="shared" si="79"/>
        <v>0</v>
      </c>
    </row>
    <row r="302" spans="1:20" ht="23.25" customHeight="1">
      <c r="A302" s="215">
        <v>3</v>
      </c>
      <c r="B302" s="348" t="s">
        <v>23</v>
      </c>
      <c r="C302" s="181"/>
      <c r="D302" s="206"/>
      <c r="E302" s="204">
        <f t="shared" si="74"/>
        <v>0</v>
      </c>
      <c r="F302" s="181"/>
      <c r="G302" s="206"/>
      <c r="H302" s="204">
        <f t="shared" si="75"/>
        <v>0</v>
      </c>
      <c r="I302" s="181"/>
      <c r="J302" s="206"/>
      <c r="K302" s="204">
        <f t="shared" si="76"/>
        <v>0</v>
      </c>
      <c r="L302" s="181"/>
      <c r="M302" s="206"/>
      <c r="N302" s="204">
        <f t="shared" si="77"/>
        <v>0</v>
      </c>
      <c r="O302" s="181"/>
      <c r="P302" s="206"/>
      <c r="Q302" s="204">
        <f t="shared" si="78"/>
        <v>0</v>
      </c>
      <c r="R302" s="181"/>
      <c r="S302" s="206"/>
      <c r="T302" s="204">
        <f t="shared" si="79"/>
        <v>0</v>
      </c>
    </row>
    <row r="303" spans="1:20" ht="23.25" customHeight="1">
      <c r="A303" s="215">
        <v>4</v>
      </c>
      <c r="B303" s="348" t="s">
        <v>24</v>
      </c>
      <c r="C303" s="181"/>
      <c r="D303" s="206"/>
      <c r="E303" s="204">
        <f t="shared" si="74"/>
        <v>0</v>
      </c>
      <c r="F303" s="181"/>
      <c r="G303" s="206"/>
      <c r="H303" s="204">
        <f t="shared" si="75"/>
        <v>0</v>
      </c>
      <c r="I303" s="181"/>
      <c r="J303" s="206"/>
      <c r="K303" s="204">
        <f t="shared" si="76"/>
        <v>0</v>
      </c>
      <c r="L303" s="181"/>
      <c r="M303" s="206"/>
      <c r="N303" s="204">
        <f t="shared" si="77"/>
        <v>0</v>
      </c>
      <c r="O303" s="181"/>
      <c r="P303" s="206"/>
      <c r="Q303" s="204">
        <f t="shared" si="78"/>
        <v>0</v>
      </c>
      <c r="R303" s="181"/>
      <c r="S303" s="206"/>
      <c r="T303" s="204">
        <f t="shared" si="79"/>
        <v>0</v>
      </c>
    </row>
    <row r="304" spans="1:20" ht="23.25" customHeight="1">
      <c r="A304" s="215">
        <v>5</v>
      </c>
      <c r="B304" s="348" t="s">
        <v>25</v>
      </c>
      <c r="C304" s="181"/>
      <c r="D304" s="206"/>
      <c r="E304" s="204">
        <f t="shared" si="74"/>
        <v>0</v>
      </c>
      <c r="F304" s="181"/>
      <c r="G304" s="206"/>
      <c r="H304" s="204">
        <f t="shared" si="75"/>
        <v>0</v>
      </c>
      <c r="I304" s="181"/>
      <c r="J304" s="206"/>
      <c r="K304" s="204">
        <f t="shared" si="76"/>
        <v>0</v>
      </c>
      <c r="L304" s="181"/>
      <c r="M304" s="206"/>
      <c r="N304" s="204">
        <f t="shared" si="77"/>
        <v>0</v>
      </c>
      <c r="O304" s="181"/>
      <c r="P304" s="206"/>
      <c r="Q304" s="204">
        <f t="shared" si="78"/>
        <v>0</v>
      </c>
      <c r="R304" s="181"/>
      <c r="S304" s="206"/>
      <c r="T304" s="204">
        <f t="shared" si="79"/>
        <v>0</v>
      </c>
    </row>
    <row r="305" spans="1:20" ht="23.25" customHeight="1">
      <c r="A305" s="215">
        <v>6</v>
      </c>
      <c r="B305" s="348" t="s">
        <v>26</v>
      </c>
      <c r="C305" s="181"/>
      <c r="D305" s="206"/>
      <c r="E305" s="204">
        <f t="shared" si="74"/>
        <v>0</v>
      </c>
      <c r="F305" s="181"/>
      <c r="G305" s="206"/>
      <c r="H305" s="204">
        <f t="shared" si="75"/>
        <v>0</v>
      </c>
      <c r="I305" s="181"/>
      <c r="J305" s="206"/>
      <c r="K305" s="204">
        <f t="shared" si="76"/>
        <v>0</v>
      </c>
      <c r="L305" s="181"/>
      <c r="M305" s="206"/>
      <c r="N305" s="204">
        <f t="shared" si="77"/>
        <v>0</v>
      </c>
      <c r="O305" s="181"/>
      <c r="P305" s="206"/>
      <c r="Q305" s="204">
        <f t="shared" si="78"/>
        <v>0</v>
      </c>
      <c r="R305" s="181"/>
      <c r="S305" s="206"/>
      <c r="T305" s="204">
        <f t="shared" si="79"/>
        <v>0</v>
      </c>
    </row>
    <row r="306" spans="1:20" ht="23.25" customHeight="1">
      <c r="A306" s="215">
        <v>7</v>
      </c>
      <c r="B306" s="348" t="s">
        <v>27</v>
      </c>
      <c r="C306" s="181"/>
      <c r="D306" s="206"/>
      <c r="E306" s="204">
        <f t="shared" si="74"/>
        <v>0</v>
      </c>
      <c r="F306" s="181"/>
      <c r="G306" s="206"/>
      <c r="H306" s="204">
        <f t="shared" si="75"/>
        <v>0</v>
      </c>
      <c r="I306" s="181"/>
      <c r="J306" s="206"/>
      <c r="K306" s="204">
        <f t="shared" si="76"/>
        <v>0</v>
      </c>
      <c r="L306" s="181"/>
      <c r="M306" s="206"/>
      <c r="N306" s="204">
        <f t="shared" si="77"/>
        <v>0</v>
      </c>
      <c r="O306" s="181"/>
      <c r="P306" s="206"/>
      <c r="Q306" s="204">
        <f t="shared" si="78"/>
        <v>0</v>
      </c>
      <c r="R306" s="181"/>
      <c r="S306" s="206"/>
      <c r="T306" s="204">
        <f t="shared" si="79"/>
        <v>0</v>
      </c>
    </row>
    <row r="307" spans="1:20" ht="23.25" customHeight="1">
      <c r="A307" s="215">
        <v>8</v>
      </c>
      <c r="B307" s="348" t="s">
        <v>28</v>
      </c>
      <c r="C307" s="181"/>
      <c r="D307" s="206"/>
      <c r="E307" s="204">
        <f t="shared" si="74"/>
        <v>0</v>
      </c>
      <c r="F307" s="181"/>
      <c r="G307" s="206"/>
      <c r="H307" s="204">
        <f t="shared" si="75"/>
        <v>0</v>
      </c>
      <c r="I307" s="181"/>
      <c r="J307" s="206"/>
      <c r="K307" s="204">
        <f t="shared" si="76"/>
        <v>0</v>
      </c>
      <c r="L307" s="181"/>
      <c r="M307" s="206"/>
      <c r="N307" s="204">
        <f t="shared" si="77"/>
        <v>0</v>
      </c>
      <c r="O307" s="181"/>
      <c r="P307" s="206"/>
      <c r="Q307" s="204">
        <f t="shared" si="78"/>
        <v>0</v>
      </c>
      <c r="R307" s="181"/>
      <c r="S307" s="206"/>
      <c r="T307" s="204">
        <f t="shared" si="79"/>
        <v>0</v>
      </c>
    </row>
    <row r="308" spans="1:20" ht="23.25" customHeight="1">
      <c r="A308" s="215">
        <v>9</v>
      </c>
      <c r="B308" s="348" t="s">
        <v>29</v>
      </c>
      <c r="C308" s="181"/>
      <c r="D308" s="206"/>
      <c r="E308" s="204">
        <f aca="true" t="shared" si="80" ref="E308:E321">IF(C308=0,0,IF(D308=0,"-100,0",IF(D308*100/C308&lt;200,ROUND(D308*100/C308-100,1),ROUND(D308/C308,1)&amp;" р")))</f>
        <v>0</v>
      </c>
      <c r="F308" s="181"/>
      <c r="G308" s="206"/>
      <c r="H308" s="204">
        <f aca="true" t="shared" si="81" ref="H308:H321">IF(F308=0,0,IF(G308=0,"-100,0",IF(G308*100/F308&lt;200,ROUND(G308*100/F308-100,1),ROUND(G308/F308,1)&amp;" р")))</f>
        <v>0</v>
      </c>
      <c r="I308" s="181"/>
      <c r="J308" s="206"/>
      <c r="K308" s="204">
        <f aca="true" t="shared" si="82" ref="K308:K321">IF(I308=0,0,IF(J308=0,"-100,0",IF(J308*100/I308&lt;200,ROUND(J308*100/I308-100,1),ROUND(J308/I308,1)&amp;" р")))</f>
        <v>0</v>
      </c>
      <c r="L308" s="181"/>
      <c r="M308" s="206"/>
      <c r="N308" s="204">
        <f aca="true" t="shared" si="83" ref="N308:N321">IF(L308=0,0,IF(M308=0,"-100,0",IF(M308*100/L308&lt;200,ROUND(M308*100/L308-100,1),ROUND(M308/L308,1)&amp;" р")))</f>
        <v>0</v>
      </c>
      <c r="O308" s="181"/>
      <c r="P308" s="206"/>
      <c r="Q308" s="204">
        <f aca="true" t="shared" si="84" ref="Q308:Q321">IF(O308=0,0,IF(P308=0,"-100,0",IF(P308*100/O308&lt;200,ROUND(P308*100/O308-100,1),ROUND(P308/O308,1)&amp;" р")))</f>
        <v>0</v>
      </c>
      <c r="R308" s="181"/>
      <c r="S308" s="206"/>
      <c r="T308" s="204">
        <f t="shared" si="79"/>
        <v>0</v>
      </c>
    </row>
    <row r="309" spans="1:20" ht="23.25" customHeight="1">
      <c r="A309" s="215">
        <v>10</v>
      </c>
      <c r="B309" s="348" t="s">
        <v>30</v>
      </c>
      <c r="C309" s="181"/>
      <c r="D309" s="206"/>
      <c r="E309" s="204">
        <f t="shared" si="80"/>
        <v>0</v>
      </c>
      <c r="F309" s="181"/>
      <c r="G309" s="206"/>
      <c r="H309" s="204">
        <f t="shared" si="81"/>
        <v>0</v>
      </c>
      <c r="I309" s="181"/>
      <c r="J309" s="206"/>
      <c r="K309" s="204">
        <f t="shared" si="82"/>
        <v>0</v>
      </c>
      <c r="L309" s="181"/>
      <c r="M309" s="206"/>
      <c r="N309" s="204">
        <f t="shared" si="83"/>
        <v>0</v>
      </c>
      <c r="O309" s="181"/>
      <c r="P309" s="206"/>
      <c r="Q309" s="204">
        <f t="shared" si="84"/>
        <v>0</v>
      </c>
      <c r="R309" s="181"/>
      <c r="S309" s="206"/>
      <c r="T309" s="204">
        <f t="shared" si="79"/>
        <v>0</v>
      </c>
    </row>
    <row r="310" spans="1:20" ht="23.25" customHeight="1">
      <c r="A310" s="215">
        <v>11</v>
      </c>
      <c r="B310" s="348" t="s">
        <v>31</v>
      </c>
      <c r="C310" s="181"/>
      <c r="D310" s="206"/>
      <c r="E310" s="204">
        <f t="shared" si="80"/>
        <v>0</v>
      </c>
      <c r="F310" s="181"/>
      <c r="G310" s="206"/>
      <c r="H310" s="204">
        <f t="shared" si="81"/>
        <v>0</v>
      </c>
      <c r="I310" s="181"/>
      <c r="J310" s="206"/>
      <c r="K310" s="204">
        <f t="shared" si="82"/>
        <v>0</v>
      </c>
      <c r="L310" s="181"/>
      <c r="M310" s="206"/>
      <c r="N310" s="204">
        <f t="shared" si="83"/>
        <v>0</v>
      </c>
      <c r="O310" s="181"/>
      <c r="P310" s="206"/>
      <c r="Q310" s="204">
        <f t="shared" si="84"/>
        <v>0</v>
      </c>
      <c r="R310" s="181"/>
      <c r="S310" s="206"/>
      <c r="T310" s="204">
        <f t="shared" si="79"/>
        <v>0</v>
      </c>
    </row>
    <row r="311" spans="1:20" ht="23.25" customHeight="1">
      <c r="A311" s="215">
        <v>12</v>
      </c>
      <c r="B311" s="348" t="s">
        <v>32</v>
      </c>
      <c r="C311" s="181"/>
      <c r="D311" s="206"/>
      <c r="E311" s="204">
        <f t="shared" si="80"/>
        <v>0</v>
      </c>
      <c r="F311" s="181"/>
      <c r="G311" s="206"/>
      <c r="H311" s="204">
        <f t="shared" si="81"/>
        <v>0</v>
      </c>
      <c r="I311" s="181"/>
      <c r="J311" s="206"/>
      <c r="K311" s="204">
        <f t="shared" si="82"/>
        <v>0</v>
      </c>
      <c r="L311" s="181"/>
      <c r="M311" s="206"/>
      <c r="N311" s="204">
        <f t="shared" si="83"/>
        <v>0</v>
      </c>
      <c r="O311" s="181"/>
      <c r="P311" s="206"/>
      <c r="Q311" s="204">
        <f t="shared" si="84"/>
        <v>0</v>
      </c>
      <c r="R311" s="181"/>
      <c r="S311" s="206"/>
      <c r="T311" s="204">
        <f t="shared" si="79"/>
        <v>0</v>
      </c>
    </row>
    <row r="312" spans="1:20" ht="23.25" customHeight="1">
      <c r="A312" s="215">
        <v>13</v>
      </c>
      <c r="B312" s="348" t="s">
        <v>33</v>
      </c>
      <c r="C312" s="181"/>
      <c r="D312" s="206"/>
      <c r="E312" s="204">
        <f t="shared" si="80"/>
        <v>0</v>
      </c>
      <c r="F312" s="181"/>
      <c r="G312" s="206"/>
      <c r="H312" s="204">
        <f t="shared" si="81"/>
        <v>0</v>
      </c>
      <c r="I312" s="181"/>
      <c r="J312" s="206"/>
      <c r="K312" s="204">
        <f t="shared" si="82"/>
        <v>0</v>
      </c>
      <c r="L312" s="181"/>
      <c r="M312" s="206"/>
      <c r="N312" s="204">
        <f t="shared" si="83"/>
        <v>0</v>
      </c>
      <c r="O312" s="181"/>
      <c r="P312" s="206"/>
      <c r="Q312" s="204">
        <f t="shared" si="84"/>
        <v>0</v>
      </c>
      <c r="R312" s="181"/>
      <c r="S312" s="206"/>
      <c r="T312" s="204">
        <f t="shared" si="79"/>
        <v>0</v>
      </c>
    </row>
    <row r="313" spans="1:20" ht="23.25" customHeight="1">
      <c r="A313" s="215">
        <v>14</v>
      </c>
      <c r="B313" s="348" t="s">
        <v>34</v>
      </c>
      <c r="C313" s="181"/>
      <c r="D313" s="206"/>
      <c r="E313" s="204">
        <f t="shared" si="80"/>
        <v>0</v>
      </c>
      <c r="F313" s="181"/>
      <c r="G313" s="206"/>
      <c r="H313" s="204">
        <f t="shared" si="81"/>
        <v>0</v>
      </c>
      <c r="I313" s="181"/>
      <c r="J313" s="206"/>
      <c r="K313" s="204">
        <f t="shared" si="82"/>
        <v>0</v>
      </c>
      <c r="L313" s="181"/>
      <c r="M313" s="206"/>
      <c r="N313" s="204">
        <f t="shared" si="83"/>
        <v>0</v>
      </c>
      <c r="O313" s="181"/>
      <c r="P313" s="206"/>
      <c r="Q313" s="204">
        <f t="shared" si="84"/>
        <v>0</v>
      </c>
      <c r="R313" s="181"/>
      <c r="S313" s="206"/>
      <c r="T313" s="204">
        <f t="shared" si="79"/>
        <v>0</v>
      </c>
    </row>
    <row r="314" spans="1:20" ht="23.25" customHeight="1">
      <c r="A314" s="215">
        <v>15</v>
      </c>
      <c r="B314" s="348" t="s">
        <v>35</v>
      </c>
      <c r="C314" s="181"/>
      <c r="D314" s="206"/>
      <c r="E314" s="204">
        <f t="shared" si="80"/>
        <v>0</v>
      </c>
      <c r="F314" s="181"/>
      <c r="G314" s="206"/>
      <c r="H314" s="204">
        <f t="shared" si="81"/>
        <v>0</v>
      </c>
      <c r="I314" s="181"/>
      <c r="J314" s="206"/>
      <c r="K314" s="204">
        <f t="shared" si="82"/>
        <v>0</v>
      </c>
      <c r="L314" s="181"/>
      <c r="M314" s="206"/>
      <c r="N314" s="204">
        <f t="shared" si="83"/>
        <v>0</v>
      </c>
      <c r="O314" s="181"/>
      <c r="P314" s="206"/>
      <c r="Q314" s="204">
        <f t="shared" si="84"/>
        <v>0</v>
      </c>
      <c r="R314" s="181"/>
      <c r="S314" s="206"/>
      <c r="T314" s="204">
        <f t="shared" si="79"/>
        <v>0</v>
      </c>
    </row>
    <row r="315" spans="1:20" ht="23.25" customHeight="1">
      <c r="A315" s="215">
        <v>16</v>
      </c>
      <c r="B315" s="348" t="s">
        <v>36</v>
      </c>
      <c r="C315" s="181"/>
      <c r="D315" s="206"/>
      <c r="E315" s="204">
        <f t="shared" si="80"/>
        <v>0</v>
      </c>
      <c r="F315" s="181"/>
      <c r="G315" s="206"/>
      <c r="H315" s="204">
        <f t="shared" si="81"/>
        <v>0</v>
      </c>
      <c r="I315" s="181"/>
      <c r="J315" s="206"/>
      <c r="K315" s="204">
        <f t="shared" si="82"/>
        <v>0</v>
      </c>
      <c r="L315" s="181"/>
      <c r="M315" s="206"/>
      <c r="N315" s="204">
        <f t="shared" si="83"/>
        <v>0</v>
      </c>
      <c r="O315" s="181"/>
      <c r="P315" s="206"/>
      <c r="Q315" s="204">
        <f t="shared" si="84"/>
        <v>0</v>
      </c>
      <c r="R315" s="181"/>
      <c r="S315" s="206"/>
      <c r="T315" s="204">
        <f t="shared" si="79"/>
        <v>0</v>
      </c>
    </row>
    <row r="316" spans="1:20" ht="23.25" customHeight="1">
      <c r="A316" s="215">
        <v>17</v>
      </c>
      <c r="B316" s="348" t="s">
        <v>37</v>
      </c>
      <c r="C316" s="181"/>
      <c r="D316" s="206"/>
      <c r="E316" s="204">
        <f t="shared" si="80"/>
        <v>0</v>
      </c>
      <c r="F316" s="181"/>
      <c r="G316" s="206"/>
      <c r="H316" s="204">
        <f t="shared" si="81"/>
        <v>0</v>
      </c>
      <c r="I316" s="181"/>
      <c r="J316" s="206"/>
      <c r="K316" s="204">
        <f t="shared" si="82"/>
        <v>0</v>
      </c>
      <c r="L316" s="181"/>
      <c r="M316" s="206"/>
      <c r="N316" s="204">
        <f t="shared" si="83"/>
        <v>0</v>
      </c>
      <c r="O316" s="181"/>
      <c r="P316" s="206"/>
      <c r="Q316" s="204">
        <f t="shared" si="84"/>
        <v>0</v>
      </c>
      <c r="R316" s="181"/>
      <c r="S316" s="206"/>
      <c r="T316" s="204">
        <f t="shared" si="79"/>
        <v>0</v>
      </c>
    </row>
    <row r="317" spans="1:20" ht="23.25" customHeight="1">
      <c r="A317" s="215">
        <v>18</v>
      </c>
      <c r="B317" s="348" t="s">
        <v>38</v>
      </c>
      <c r="C317" s="181"/>
      <c r="D317" s="206"/>
      <c r="E317" s="204">
        <f t="shared" si="80"/>
        <v>0</v>
      </c>
      <c r="F317" s="181"/>
      <c r="G317" s="206"/>
      <c r="H317" s="204">
        <f t="shared" si="81"/>
        <v>0</v>
      </c>
      <c r="I317" s="181"/>
      <c r="J317" s="206"/>
      <c r="K317" s="204">
        <f t="shared" si="82"/>
        <v>0</v>
      </c>
      <c r="L317" s="181"/>
      <c r="M317" s="206"/>
      <c r="N317" s="204">
        <f t="shared" si="83"/>
        <v>0</v>
      </c>
      <c r="O317" s="181"/>
      <c r="P317" s="206"/>
      <c r="Q317" s="204">
        <f t="shared" si="84"/>
        <v>0</v>
      </c>
      <c r="R317" s="181"/>
      <c r="S317" s="206"/>
      <c r="T317" s="204">
        <f t="shared" si="79"/>
        <v>0</v>
      </c>
    </row>
    <row r="318" spans="1:20" ht="23.25" customHeight="1">
      <c r="A318" s="215">
        <v>19</v>
      </c>
      <c r="B318" s="348" t="s">
        <v>39</v>
      </c>
      <c r="C318" s="181"/>
      <c r="D318" s="206"/>
      <c r="E318" s="204">
        <f t="shared" si="80"/>
        <v>0</v>
      </c>
      <c r="F318" s="181"/>
      <c r="G318" s="206"/>
      <c r="H318" s="204">
        <f t="shared" si="81"/>
        <v>0</v>
      </c>
      <c r="I318" s="181"/>
      <c r="J318" s="206"/>
      <c r="K318" s="204">
        <f t="shared" si="82"/>
        <v>0</v>
      </c>
      <c r="L318" s="181"/>
      <c r="M318" s="206"/>
      <c r="N318" s="204">
        <f t="shared" si="83"/>
        <v>0</v>
      </c>
      <c r="O318" s="181"/>
      <c r="P318" s="206"/>
      <c r="Q318" s="204">
        <f t="shared" si="84"/>
        <v>0</v>
      </c>
      <c r="R318" s="181"/>
      <c r="S318" s="206"/>
      <c r="T318" s="204">
        <f t="shared" si="79"/>
        <v>0</v>
      </c>
    </row>
    <row r="319" spans="1:20" ht="23.25" customHeight="1">
      <c r="A319" s="215">
        <v>20</v>
      </c>
      <c r="B319" s="348" t="s">
        <v>40</v>
      </c>
      <c r="C319" s="181"/>
      <c r="D319" s="206"/>
      <c r="E319" s="204">
        <f t="shared" si="80"/>
        <v>0</v>
      </c>
      <c r="F319" s="181"/>
      <c r="G319" s="206"/>
      <c r="H319" s="204">
        <f t="shared" si="81"/>
        <v>0</v>
      </c>
      <c r="I319" s="181"/>
      <c r="J319" s="206"/>
      <c r="K319" s="204">
        <f t="shared" si="82"/>
        <v>0</v>
      </c>
      <c r="L319" s="181"/>
      <c r="M319" s="206"/>
      <c r="N319" s="204">
        <f t="shared" si="83"/>
        <v>0</v>
      </c>
      <c r="O319" s="181"/>
      <c r="P319" s="206"/>
      <c r="Q319" s="204">
        <f t="shared" si="84"/>
        <v>0</v>
      </c>
      <c r="R319" s="181"/>
      <c r="S319" s="206"/>
      <c r="T319" s="204">
        <f t="shared" si="79"/>
        <v>0</v>
      </c>
    </row>
    <row r="320" spans="1:20" ht="23.25" customHeight="1" thickBot="1">
      <c r="A320" s="346">
        <v>21</v>
      </c>
      <c r="B320" s="344" t="s">
        <v>447</v>
      </c>
      <c r="C320" s="181"/>
      <c r="D320" s="206">
        <v>1</v>
      </c>
      <c r="E320" s="204">
        <f t="shared" si="80"/>
        <v>0</v>
      </c>
      <c r="F320" s="181"/>
      <c r="G320" s="206"/>
      <c r="H320" s="204">
        <f t="shared" si="81"/>
        <v>0</v>
      </c>
      <c r="I320" s="181"/>
      <c r="J320" s="206"/>
      <c r="K320" s="204">
        <f t="shared" si="82"/>
        <v>0</v>
      </c>
      <c r="L320" s="181"/>
      <c r="M320" s="206"/>
      <c r="N320" s="204">
        <f t="shared" si="83"/>
        <v>0</v>
      </c>
      <c r="O320" s="181"/>
      <c r="P320" s="206"/>
      <c r="Q320" s="204">
        <f t="shared" si="84"/>
        <v>0</v>
      </c>
      <c r="R320" s="181"/>
      <c r="S320" s="206"/>
      <c r="T320" s="204">
        <f t="shared" si="79"/>
        <v>0</v>
      </c>
    </row>
    <row r="321" spans="1:20" ht="23.25" customHeight="1" thickBot="1">
      <c r="A321" s="216">
        <v>22</v>
      </c>
      <c r="B321" s="341" t="s">
        <v>564</v>
      </c>
      <c r="C321" s="207">
        <v>0</v>
      </c>
      <c r="D321" s="214">
        <v>1</v>
      </c>
      <c r="E321" s="64">
        <f t="shared" si="80"/>
        <v>0</v>
      </c>
      <c r="F321" s="207">
        <v>0</v>
      </c>
      <c r="G321" s="214">
        <v>0</v>
      </c>
      <c r="H321" s="64">
        <f t="shared" si="81"/>
        <v>0</v>
      </c>
      <c r="I321" s="207">
        <v>0</v>
      </c>
      <c r="J321" s="214">
        <v>0</v>
      </c>
      <c r="K321" s="64">
        <f t="shared" si="82"/>
        <v>0</v>
      </c>
      <c r="L321" s="207">
        <v>0</v>
      </c>
      <c r="M321" s="214">
        <v>0</v>
      </c>
      <c r="N321" s="64">
        <f t="shared" si="83"/>
        <v>0</v>
      </c>
      <c r="O321" s="207">
        <v>0</v>
      </c>
      <c r="P321" s="214">
        <v>0</v>
      </c>
      <c r="Q321" s="64">
        <f t="shared" si="84"/>
        <v>0</v>
      </c>
      <c r="R321" s="207">
        <v>0</v>
      </c>
      <c r="S321" s="214">
        <v>0</v>
      </c>
      <c r="T321" s="64">
        <f>IF(R321=0,0,IF(S321=0,"-100,0",IF(S321*100/R321&lt;200,ROUND(S321*100/R321-100,1),ROUND(S321/R321,1)&amp;" р")))</f>
        <v>0</v>
      </c>
    </row>
    <row r="322" spans="1:20" ht="4.5" customHeight="1">
      <c r="A322" s="75"/>
      <c r="B322" s="76"/>
      <c r="C322" s="77"/>
      <c r="D322" s="77"/>
      <c r="E322" s="78"/>
      <c r="F322" s="77"/>
      <c r="G322" s="77"/>
      <c r="H322" s="78"/>
      <c r="I322" s="79"/>
      <c r="J322" s="79"/>
      <c r="K322" s="67"/>
      <c r="L322" s="67"/>
      <c r="M322" s="67"/>
      <c r="N322" s="67"/>
      <c r="O322" s="67"/>
      <c r="P322" s="67"/>
      <c r="Q322" s="67"/>
      <c r="R322" s="67"/>
      <c r="S322" s="67"/>
      <c r="T322" s="67"/>
    </row>
    <row r="323" spans="1:20" ht="15.75">
      <c r="A323" s="80" t="s">
        <v>798</v>
      </c>
      <c r="B323" s="80"/>
      <c r="C323" s="80"/>
      <c r="D323" s="80"/>
      <c r="E323" s="80"/>
      <c r="F323" s="80"/>
      <c r="G323" s="80"/>
      <c r="H323" s="80"/>
      <c r="I323" s="80"/>
      <c r="J323" s="80"/>
      <c r="K323" s="67"/>
      <c r="L323" s="67"/>
      <c r="M323" s="67"/>
      <c r="N323" s="67"/>
      <c r="O323" s="67"/>
      <c r="P323" s="67"/>
      <c r="Q323" s="67"/>
      <c r="R323" s="67"/>
      <c r="S323" s="67"/>
      <c r="T323" s="67"/>
    </row>
    <row r="324" spans="1:20" ht="4.5" customHeight="1" thickBot="1">
      <c r="A324" s="67"/>
      <c r="B324" s="6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67"/>
      <c r="P324" s="67"/>
      <c r="Q324" s="67"/>
      <c r="R324" s="67"/>
      <c r="S324" s="67"/>
      <c r="T324" s="67"/>
    </row>
    <row r="325" spans="1:20" ht="16.5" customHeight="1" thickBot="1">
      <c r="A325" s="666" t="s">
        <v>202</v>
      </c>
      <c r="B325" s="669" t="s">
        <v>203</v>
      </c>
      <c r="C325" s="688" t="s">
        <v>121</v>
      </c>
      <c r="D325" s="688"/>
      <c r="E325" s="688"/>
      <c r="F325" s="689" t="s">
        <v>60</v>
      </c>
      <c r="G325" s="690"/>
      <c r="H325" s="690"/>
      <c r="I325" s="690"/>
      <c r="J325" s="690"/>
      <c r="K325" s="690"/>
      <c r="L325" s="690"/>
      <c r="M325" s="690"/>
      <c r="N325" s="690"/>
      <c r="O325" s="690"/>
      <c r="P325" s="690"/>
      <c r="Q325" s="690"/>
      <c r="R325" s="690"/>
      <c r="S325" s="690"/>
      <c r="T325" s="691"/>
    </row>
    <row r="326" spans="1:20" ht="60" customHeight="1" thickBot="1">
      <c r="A326" s="667"/>
      <c r="B326" s="669"/>
      <c r="C326" s="688"/>
      <c r="D326" s="688"/>
      <c r="E326" s="688"/>
      <c r="F326" s="688" t="s">
        <v>140</v>
      </c>
      <c r="G326" s="688"/>
      <c r="H326" s="688"/>
      <c r="I326" s="688" t="s">
        <v>122</v>
      </c>
      <c r="J326" s="688"/>
      <c r="K326" s="688"/>
      <c r="L326" s="688" t="s">
        <v>123</v>
      </c>
      <c r="M326" s="688"/>
      <c r="N326" s="688"/>
      <c r="O326" s="688" t="s">
        <v>124</v>
      </c>
      <c r="P326" s="688"/>
      <c r="Q326" s="688"/>
      <c r="R326" s="688" t="s">
        <v>125</v>
      </c>
      <c r="S326" s="688"/>
      <c r="T326" s="688"/>
    </row>
    <row r="327" spans="1:20" ht="21.75" customHeight="1" thickBot="1">
      <c r="A327" s="668"/>
      <c r="B327" s="669"/>
      <c r="C327" s="81">
        <f>C299</f>
        <v>2012</v>
      </c>
      <c r="D327" s="211">
        <f>D299</f>
        <v>2013</v>
      </c>
      <c r="E327" s="212" t="s">
        <v>204</v>
      </c>
      <c r="F327" s="81">
        <f>C327</f>
        <v>2012</v>
      </c>
      <c r="G327" s="211">
        <f>D327</f>
        <v>2013</v>
      </c>
      <c r="H327" s="212" t="s">
        <v>204</v>
      </c>
      <c r="I327" s="81">
        <f>F327</f>
        <v>2012</v>
      </c>
      <c r="J327" s="211">
        <f>G327</f>
        <v>2013</v>
      </c>
      <c r="K327" s="212" t="s">
        <v>204</v>
      </c>
      <c r="L327" s="81">
        <f>I327</f>
        <v>2012</v>
      </c>
      <c r="M327" s="211">
        <f>J327</f>
        <v>2013</v>
      </c>
      <c r="N327" s="212" t="s">
        <v>204</v>
      </c>
      <c r="O327" s="81">
        <f>L327</f>
        <v>2012</v>
      </c>
      <c r="P327" s="211">
        <f>M327</f>
        <v>2013</v>
      </c>
      <c r="Q327" s="212" t="s">
        <v>204</v>
      </c>
      <c r="R327" s="81">
        <f>O327</f>
        <v>2012</v>
      </c>
      <c r="S327" s="211">
        <f>P327</f>
        <v>2013</v>
      </c>
      <c r="T327" s="212" t="s">
        <v>204</v>
      </c>
    </row>
    <row r="328" spans="1:20" ht="23.25" customHeight="1">
      <c r="A328" s="345">
        <v>1</v>
      </c>
      <c r="B328" s="347" t="s">
        <v>21</v>
      </c>
      <c r="C328" s="180"/>
      <c r="D328" s="205"/>
      <c r="E328" s="203">
        <f aca="true" t="shared" si="85" ref="E328:E335">IF(C328=0,0,IF(D328=0,"-100,0",IF(D328*100/C328&lt;200,ROUND(D328*100/C328-100,1),ROUND(D328/C328,1)&amp;" р")))</f>
        <v>0</v>
      </c>
      <c r="F328" s="180"/>
      <c r="G328" s="205"/>
      <c r="H328" s="203">
        <f aca="true" t="shared" si="86" ref="H328:H335">IF(F328=0,0,IF(G328=0,"-100,0",IF(G328*100/F328&lt;200,ROUND(G328*100/F328-100,1),ROUND(G328/F328,1)&amp;" р")))</f>
        <v>0</v>
      </c>
      <c r="I328" s="180"/>
      <c r="J328" s="205"/>
      <c r="K328" s="203">
        <f aca="true" t="shared" si="87" ref="K328:K335">IF(I328=0,0,IF(J328=0,"-100,0",IF(J328*100/I328&lt;200,ROUND(J328*100/I328-100,1),ROUND(J328/I328,1)&amp;" р")))</f>
        <v>0</v>
      </c>
      <c r="L328" s="180"/>
      <c r="M328" s="205"/>
      <c r="N328" s="203">
        <f aca="true" t="shared" si="88" ref="N328:N335">IF(L328=0,0,IF(M328=0,"-100,0",IF(M328*100/L328&lt;200,ROUND(M328*100/L328-100,1),ROUND(M328/L328,1)&amp;" р")))</f>
        <v>0</v>
      </c>
      <c r="O328" s="180"/>
      <c r="P328" s="205"/>
      <c r="Q328" s="203">
        <f aca="true" t="shared" si="89" ref="Q328:Q335">IF(O328=0,0,IF(P328=0,"-100,0",IF(P328*100/O328&lt;200,ROUND(P328*100/O328-100,1),ROUND(P328/O328,1)&amp;" р")))</f>
        <v>0</v>
      </c>
      <c r="R328" s="180"/>
      <c r="S328" s="205"/>
      <c r="T328" s="203">
        <f aca="true" t="shared" si="90" ref="T328:T348">IF(R328=0,0,IF(S328=0,"-100,0",IF(S328*100/R328&lt;200,ROUND(S328*100/R328-100,1),ROUND(S328/R328,1)&amp;" р")))</f>
        <v>0</v>
      </c>
    </row>
    <row r="329" spans="1:20" ht="23.25" customHeight="1">
      <c r="A329" s="215">
        <v>2</v>
      </c>
      <c r="B329" s="348" t="s">
        <v>22</v>
      </c>
      <c r="C329" s="181"/>
      <c r="D329" s="206"/>
      <c r="E329" s="204">
        <f t="shared" si="85"/>
        <v>0</v>
      </c>
      <c r="F329" s="181"/>
      <c r="G329" s="206"/>
      <c r="H329" s="204">
        <f t="shared" si="86"/>
        <v>0</v>
      </c>
      <c r="I329" s="181"/>
      <c r="J329" s="206"/>
      <c r="K329" s="204">
        <f t="shared" si="87"/>
        <v>0</v>
      </c>
      <c r="L329" s="181"/>
      <c r="M329" s="206"/>
      <c r="N329" s="204">
        <f t="shared" si="88"/>
        <v>0</v>
      </c>
      <c r="O329" s="181"/>
      <c r="P329" s="206"/>
      <c r="Q329" s="204">
        <f t="shared" si="89"/>
        <v>0</v>
      </c>
      <c r="R329" s="181"/>
      <c r="S329" s="206"/>
      <c r="T329" s="204">
        <f t="shared" si="90"/>
        <v>0</v>
      </c>
    </row>
    <row r="330" spans="1:20" ht="23.25" customHeight="1">
      <c r="A330" s="215">
        <v>3</v>
      </c>
      <c r="B330" s="348" t="s">
        <v>23</v>
      </c>
      <c r="C330" s="181"/>
      <c r="D330" s="206"/>
      <c r="E330" s="204">
        <f t="shared" si="85"/>
        <v>0</v>
      </c>
      <c r="F330" s="181"/>
      <c r="G330" s="206"/>
      <c r="H330" s="204">
        <f t="shared" si="86"/>
        <v>0</v>
      </c>
      <c r="I330" s="181"/>
      <c r="J330" s="206"/>
      <c r="K330" s="204">
        <f t="shared" si="87"/>
        <v>0</v>
      </c>
      <c r="L330" s="181"/>
      <c r="M330" s="206"/>
      <c r="N330" s="204">
        <f t="shared" si="88"/>
        <v>0</v>
      </c>
      <c r="O330" s="181"/>
      <c r="P330" s="206"/>
      <c r="Q330" s="204">
        <f t="shared" si="89"/>
        <v>0</v>
      </c>
      <c r="R330" s="181"/>
      <c r="S330" s="206"/>
      <c r="T330" s="204">
        <f t="shared" si="90"/>
        <v>0</v>
      </c>
    </row>
    <row r="331" spans="1:20" ht="23.25" customHeight="1">
      <c r="A331" s="215">
        <v>4</v>
      </c>
      <c r="B331" s="348" t="s">
        <v>24</v>
      </c>
      <c r="C331" s="181"/>
      <c r="D331" s="206"/>
      <c r="E331" s="204">
        <f t="shared" si="85"/>
        <v>0</v>
      </c>
      <c r="F331" s="181"/>
      <c r="G331" s="206"/>
      <c r="H331" s="204">
        <f t="shared" si="86"/>
        <v>0</v>
      </c>
      <c r="I331" s="181"/>
      <c r="J331" s="206"/>
      <c r="K331" s="204">
        <f t="shared" si="87"/>
        <v>0</v>
      </c>
      <c r="L331" s="181"/>
      <c r="M331" s="206"/>
      <c r="N331" s="204">
        <f t="shared" si="88"/>
        <v>0</v>
      </c>
      <c r="O331" s="181"/>
      <c r="P331" s="206"/>
      <c r="Q331" s="204">
        <f t="shared" si="89"/>
        <v>0</v>
      </c>
      <c r="R331" s="181"/>
      <c r="S331" s="206"/>
      <c r="T331" s="204">
        <f t="shared" si="90"/>
        <v>0</v>
      </c>
    </row>
    <row r="332" spans="1:20" ht="23.25" customHeight="1">
      <c r="A332" s="215">
        <v>5</v>
      </c>
      <c r="B332" s="348" t="s">
        <v>25</v>
      </c>
      <c r="C332" s="181"/>
      <c r="D332" s="206"/>
      <c r="E332" s="204">
        <f t="shared" si="85"/>
        <v>0</v>
      </c>
      <c r="F332" s="181"/>
      <c r="G332" s="206"/>
      <c r="H332" s="204">
        <f t="shared" si="86"/>
        <v>0</v>
      </c>
      <c r="I332" s="181"/>
      <c r="J332" s="206"/>
      <c r="K332" s="204">
        <f t="shared" si="87"/>
        <v>0</v>
      </c>
      <c r="L332" s="181"/>
      <c r="M332" s="206"/>
      <c r="N332" s="204">
        <f t="shared" si="88"/>
        <v>0</v>
      </c>
      <c r="O332" s="181"/>
      <c r="P332" s="206"/>
      <c r="Q332" s="204">
        <f t="shared" si="89"/>
        <v>0</v>
      </c>
      <c r="R332" s="181"/>
      <c r="S332" s="206"/>
      <c r="T332" s="204">
        <f t="shared" si="90"/>
        <v>0</v>
      </c>
    </row>
    <row r="333" spans="1:20" ht="23.25" customHeight="1">
      <c r="A333" s="215">
        <v>6</v>
      </c>
      <c r="B333" s="348" t="s">
        <v>26</v>
      </c>
      <c r="C333" s="181"/>
      <c r="D333" s="206"/>
      <c r="E333" s="204">
        <f t="shared" si="85"/>
        <v>0</v>
      </c>
      <c r="F333" s="181"/>
      <c r="G333" s="206"/>
      <c r="H333" s="204">
        <f t="shared" si="86"/>
        <v>0</v>
      </c>
      <c r="I333" s="181"/>
      <c r="J333" s="206"/>
      <c r="K333" s="204">
        <f t="shared" si="87"/>
        <v>0</v>
      </c>
      <c r="L333" s="181"/>
      <c r="M333" s="206"/>
      <c r="N333" s="204">
        <f t="shared" si="88"/>
        <v>0</v>
      </c>
      <c r="O333" s="181"/>
      <c r="P333" s="206"/>
      <c r="Q333" s="204">
        <f t="shared" si="89"/>
        <v>0</v>
      </c>
      <c r="R333" s="181"/>
      <c r="S333" s="206"/>
      <c r="T333" s="204">
        <f t="shared" si="90"/>
        <v>0</v>
      </c>
    </row>
    <row r="334" spans="1:20" ht="23.25" customHeight="1">
      <c r="A334" s="215">
        <v>7</v>
      </c>
      <c r="B334" s="348" t="s">
        <v>27</v>
      </c>
      <c r="C334" s="181"/>
      <c r="D334" s="206"/>
      <c r="E334" s="204">
        <f t="shared" si="85"/>
        <v>0</v>
      </c>
      <c r="F334" s="181"/>
      <c r="G334" s="206"/>
      <c r="H334" s="204">
        <f t="shared" si="86"/>
        <v>0</v>
      </c>
      <c r="I334" s="181"/>
      <c r="J334" s="206"/>
      <c r="K334" s="204">
        <f t="shared" si="87"/>
        <v>0</v>
      </c>
      <c r="L334" s="181"/>
      <c r="M334" s="206"/>
      <c r="N334" s="204">
        <f t="shared" si="88"/>
        <v>0</v>
      </c>
      <c r="O334" s="181"/>
      <c r="P334" s="206"/>
      <c r="Q334" s="204">
        <f t="shared" si="89"/>
        <v>0</v>
      </c>
      <c r="R334" s="181"/>
      <c r="S334" s="206"/>
      <c r="T334" s="204">
        <f t="shared" si="90"/>
        <v>0</v>
      </c>
    </row>
    <row r="335" spans="1:20" ht="23.25" customHeight="1">
      <c r="A335" s="215">
        <v>8</v>
      </c>
      <c r="B335" s="348" t="s">
        <v>28</v>
      </c>
      <c r="C335" s="181"/>
      <c r="D335" s="206"/>
      <c r="E335" s="204">
        <f t="shared" si="85"/>
        <v>0</v>
      </c>
      <c r="F335" s="181"/>
      <c r="G335" s="206"/>
      <c r="H335" s="204">
        <f t="shared" si="86"/>
        <v>0</v>
      </c>
      <c r="I335" s="181"/>
      <c r="J335" s="206"/>
      <c r="K335" s="204">
        <f t="shared" si="87"/>
        <v>0</v>
      </c>
      <c r="L335" s="181"/>
      <c r="M335" s="206"/>
      <c r="N335" s="204">
        <f t="shared" si="88"/>
        <v>0</v>
      </c>
      <c r="O335" s="181"/>
      <c r="P335" s="206"/>
      <c r="Q335" s="204">
        <f t="shared" si="89"/>
        <v>0</v>
      </c>
      <c r="R335" s="181"/>
      <c r="S335" s="206"/>
      <c r="T335" s="204">
        <f t="shared" si="90"/>
        <v>0</v>
      </c>
    </row>
    <row r="336" spans="1:20" ht="23.25" customHeight="1">
      <c r="A336" s="215">
        <v>9</v>
      </c>
      <c r="B336" s="348" t="s">
        <v>29</v>
      </c>
      <c r="C336" s="181"/>
      <c r="D336" s="206"/>
      <c r="E336" s="204">
        <f aca="true" t="shared" si="91" ref="E336:E349">IF(C336=0,0,IF(D336=0,"-100,0",IF(D336*100/C336&lt;200,ROUND(D336*100/C336-100,1),ROUND(D336/C336,1)&amp;" р")))</f>
        <v>0</v>
      </c>
      <c r="F336" s="181"/>
      <c r="G336" s="206"/>
      <c r="H336" s="204">
        <f aca="true" t="shared" si="92" ref="H336:H349">IF(F336=0,0,IF(G336=0,"-100,0",IF(G336*100/F336&lt;200,ROUND(G336*100/F336-100,1),ROUND(G336/F336,1)&amp;" р")))</f>
        <v>0</v>
      </c>
      <c r="I336" s="181"/>
      <c r="J336" s="206"/>
      <c r="K336" s="204">
        <f aca="true" t="shared" si="93" ref="K336:K349">IF(I336=0,0,IF(J336=0,"-100,0",IF(J336*100/I336&lt;200,ROUND(J336*100/I336-100,1),ROUND(J336/I336,1)&amp;" р")))</f>
        <v>0</v>
      </c>
      <c r="L336" s="181"/>
      <c r="M336" s="206"/>
      <c r="N336" s="204">
        <f aca="true" t="shared" si="94" ref="N336:N349">IF(L336=0,0,IF(M336=0,"-100,0",IF(M336*100/L336&lt;200,ROUND(M336*100/L336-100,1),ROUND(M336/L336,1)&amp;" р")))</f>
        <v>0</v>
      </c>
      <c r="O336" s="181"/>
      <c r="P336" s="206"/>
      <c r="Q336" s="204">
        <f aca="true" t="shared" si="95" ref="Q336:Q349">IF(O336=0,0,IF(P336=0,"-100,0",IF(P336*100/O336&lt;200,ROUND(P336*100/O336-100,1),ROUND(P336/O336,1)&amp;" р")))</f>
        <v>0</v>
      </c>
      <c r="R336" s="181"/>
      <c r="S336" s="206"/>
      <c r="T336" s="204">
        <f t="shared" si="90"/>
        <v>0</v>
      </c>
    </row>
    <row r="337" spans="1:20" ht="23.25" customHeight="1">
      <c r="A337" s="215">
        <v>10</v>
      </c>
      <c r="B337" s="348" t="s">
        <v>30</v>
      </c>
      <c r="C337" s="181"/>
      <c r="D337" s="206"/>
      <c r="E337" s="204">
        <f t="shared" si="91"/>
        <v>0</v>
      </c>
      <c r="F337" s="181"/>
      <c r="G337" s="206"/>
      <c r="H337" s="204">
        <f t="shared" si="92"/>
        <v>0</v>
      </c>
      <c r="I337" s="181"/>
      <c r="J337" s="206"/>
      <c r="K337" s="204">
        <f t="shared" si="93"/>
        <v>0</v>
      </c>
      <c r="L337" s="181"/>
      <c r="M337" s="206"/>
      <c r="N337" s="204">
        <f t="shared" si="94"/>
        <v>0</v>
      </c>
      <c r="O337" s="181"/>
      <c r="P337" s="206"/>
      <c r="Q337" s="204">
        <f t="shared" si="95"/>
        <v>0</v>
      </c>
      <c r="R337" s="181"/>
      <c r="S337" s="206"/>
      <c r="T337" s="204">
        <f t="shared" si="90"/>
        <v>0</v>
      </c>
    </row>
    <row r="338" spans="1:20" ht="23.25" customHeight="1">
      <c r="A338" s="215">
        <v>11</v>
      </c>
      <c r="B338" s="348" t="s">
        <v>31</v>
      </c>
      <c r="C338" s="181"/>
      <c r="D338" s="206"/>
      <c r="E338" s="204">
        <f t="shared" si="91"/>
        <v>0</v>
      </c>
      <c r="F338" s="181"/>
      <c r="G338" s="206"/>
      <c r="H338" s="204">
        <f t="shared" si="92"/>
        <v>0</v>
      </c>
      <c r="I338" s="181"/>
      <c r="J338" s="206"/>
      <c r="K338" s="204">
        <f t="shared" si="93"/>
        <v>0</v>
      </c>
      <c r="L338" s="181"/>
      <c r="M338" s="206"/>
      <c r="N338" s="204">
        <f t="shared" si="94"/>
        <v>0</v>
      </c>
      <c r="O338" s="181"/>
      <c r="P338" s="206"/>
      <c r="Q338" s="204">
        <f t="shared" si="95"/>
        <v>0</v>
      </c>
      <c r="R338" s="181"/>
      <c r="S338" s="206"/>
      <c r="T338" s="204">
        <f t="shared" si="90"/>
        <v>0</v>
      </c>
    </row>
    <row r="339" spans="1:20" ht="23.25" customHeight="1">
      <c r="A339" s="215">
        <v>12</v>
      </c>
      <c r="B339" s="348" t="s">
        <v>32</v>
      </c>
      <c r="C339" s="181"/>
      <c r="D339" s="206"/>
      <c r="E339" s="204">
        <f t="shared" si="91"/>
        <v>0</v>
      </c>
      <c r="F339" s="181"/>
      <c r="G339" s="206"/>
      <c r="H339" s="204">
        <f t="shared" si="92"/>
        <v>0</v>
      </c>
      <c r="I339" s="181"/>
      <c r="J339" s="206"/>
      <c r="K339" s="204">
        <f t="shared" si="93"/>
        <v>0</v>
      </c>
      <c r="L339" s="181"/>
      <c r="M339" s="206"/>
      <c r="N339" s="204">
        <f t="shared" si="94"/>
        <v>0</v>
      </c>
      <c r="O339" s="181"/>
      <c r="P339" s="206"/>
      <c r="Q339" s="204">
        <f t="shared" si="95"/>
        <v>0</v>
      </c>
      <c r="R339" s="181"/>
      <c r="S339" s="206"/>
      <c r="T339" s="204">
        <f t="shared" si="90"/>
        <v>0</v>
      </c>
    </row>
    <row r="340" spans="1:20" ht="23.25" customHeight="1">
      <c r="A340" s="215">
        <v>13</v>
      </c>
      <c r="B340" s="348" t="s">
        <v>33</v>
      </c>
      <c r="C340" s="181"/>
      <c r="D340" s="206"/>
      <c r="E340" s="204">
        <f t="shared" si="91"/>
        <v>0</v>
      </c>
      <c r="F340" s="181"/>
      <c r="G340" s="206"/>
      <c r="H340" s="204">
        <f t="shared" si="92"/>
        <v>0</v>
      </c>
      <c r="I340" s="181"/>
      <c r="J340" s="206"/>
      <c r="K340" s="204">
        <f t="shared" si="93"/>
        <v>0</v>
      </c>
      <c r="L340" s="181"/>
      <c r="M340" s="206"/>
      <c r="N340" s="204">
        <f t="shared" si="94"/>
        <v>0</v>
      </c>
      <c r="O340" s="181"/>
      <c r="P340" s="206"/>
      <c r="Q340" s="204">
        <f t="shared" si="95"/>
        <v>0</v>
      </c>
      <c r="R340" s="181"/>
      <c r="S340" s="206"/>
      <c r="T340" s="204">
        <f t="shared" si="90"/>
        <v>0</v>
      </c>
    </row>
    <row r="341" spans="1:20" ht="23.25" customHeight="1">
      <c r="A341" s="215">
        <v>14</v>
      </c>
      <c r="B341" s="348" t="s">
        <v>34</v>
      </c>
      <c r="C341" s="181"/>
      <c r="D341" s="206">
        <v>1</v>
      </c>
      <c r="E341" s="204">
        <f t="shared" si="91"/>
        <v>0</v>
      </c>
      <c r="F341" s="181"/>
      <c r="G341" s="206"/>
      <c r="H341" s="204">
        <f t="shared" si="92"/>
        <v>0</v>
      </c>
      <c r="I341" s="181"/>
      <c r="J341" s="206"/>
      <c r="K341" s="204">
        <f t="shared" si="93"/>
        <v>0</v>
      </c>
      <c r="L341" s="181"/>
      <c r="M341" s="206"/>
      <c r="N341" s="204">
        <f t="shared" si="94"/>
        <v>0</v>
      </c>
      <c r="O341" s="181"/>
      <c r="P341" s="206">
        <v>1</v>
      </c>
      <c r="Q341" s="204">
        <f t="shared" si="95"/>
        <v>0</v>
      </c>
      <c r="R341" s="181"/>
      <c r="S341" s="206"/>
      <c r="T341" s="204">
        <f t="shared" si="90"/>
        <v>0</v>
      </c>
    </row>
    <row r="342" spans="1:20" ht="23.25" customHeight="1">
      <c r="A342" s="215">
        <v>15</v>
      </c>
      <c r="B342" s="348" t="s">
        <v>35</v>
      </c>
      <c r="C342" s="181"/>
      <c r="D342" s="206"/>
      <c r="E342" s="204">
        <f t="shared" si="91"/>
        <v>0</v>
      </c>
      <c r="F342" s="181"/>
      <c r="G342" s="206"/>
      <c r="H342" s="204">
        <f t="shared" si="92"/>
        <v>0</v>
      </c>
      <c r="I342" s="181"/>
      <c r="J342" s="206"/>
      <c r="K342" s="204">
        <f t="shared" si="93"/>
        <v>0</v>
      </c>
      <c r="L342" s="181"/>
      <c r="M342" s="206"/>
      <c r="N342" s="204">
        <f t="shared" si="94"/>
        <v>0</v>
      </c>
      <c r="O342" s="181"/>
      <c r="P342" s="206"/>
      <c r="Q342" s="204">
        <f t="shared" si="95"/>
        <v>0</v>
      </c>
      <c r="R342" s="181"/>
      <c r="S342" s="206"/>
      <c r="T342" s="204">
        <f t="shared" si="90"/>
        <v>0</v>
      </c>
    </row>
    <row r="343" spans="1:20" ht="23.25" customHeight="1">
      <c r="A343" s="215">
        <v>16</v>
      </c>
      <c r="B343" s="348" t="s">
        <v>36</v>
      </c>
      <c r="C343" s="181"/>
      <c r="D343" s="206">
        <v>3</v>
      </c>
      <c r="E343" s="204">
        <f t="shared" si="91"/>
        <v>0</v>
      </c>
      <c r="F343" s="181"/>
      <c r="G343" s="206"/>
      <c r="H343" s="204">
        <f t="shared" si="92"/>
        <v>0</v>
      </c>
      <c r="I343" s="181"/>
      <c r="J343" s="206"/>
      <c r="K343" s="204">
        <f t="shared" si="93"/>
        <v>0</v>
      </c>
      <c r="L343" s="181"/>
      <c r="M343" s="206">
        <v>1</v>
      </c>
      <c r="N343" s="204">
        <f t="shared" si="94"/>
        <v>0</v>
      </c>
      <c r="O343" s="181"/>
      <c r="P343" s="206">
        <v>2</v>
      </c>
      <c r="Q343" s="204">
        <f t="shared" si="95"/>
        <v>0</v>
      </c>
      <c r="R343" s="181"/>
      <c r="S343" s="206"/>
      <c r="T343" s="204">
        <f t="shared" si="90"/>
        <v>0</v>
      </c>
    </row>
    <row r="344" spans="1:20" ht="23.25" customHeight="1">
      <c r="A344" s="215">
        <v>17</v>
      </c>
      <c r="B344" s="348" t="s">
        <v>37</v>
      </c>
      <c r="C344" s="181"/>
      <c r="D344" s="206"/>
      <c r="E344" s="204">
        <f t="shared" si="91"/>
        <v>0</v>
      </c>
      <c r="F344" s="181"/>
      <c r="G344" s="206"/>
      <c r="H344" s="204">
        <f t="shared" si="92"/>
        <v>0</v>
      </c>
      <c r="I344" s="181"/>
      <c r="J344" s="206"/>
      <c r="K344" s="204">
        <f t="shared" si="93"/>
        <v>0</v>
      </c>
      <c r="L344" s="181"/>
      <c r="M344" s="206"/>
      <c r="N344" s="204">
        <f t="shared" si="94"/>
        <v>0</v>
      </c>
      <c r="O344" s="181"/>
      <c r="P344" s="206"/>
      <c r="Q344" s="204">
        <f t="shared" si="95"/>
        <v>0</v>
      </c>
      <c r="R344" s="181"/>
      <c r="S344" s="206"/>
      <c r="T344" s="204">
        <f t="shared" si="90"/>
        <v>0</v>
      </c>
    </row>
    <row r="345" spans="1:20" ht="23.25" customHeight="1">
      <c r="A345" s="215">
        <v>18</v>
      </c>
      <c r="B345" s="348" t="s">
        <v>38</v>
      </c>
      <c r="C345" s="181"/>
      <c r="D345" s="206"/>
      <c r="E345" s="204">
        <f t="shared" si="91"/>
        <v>0</v>
      </c>
      <c r="F345" s="181"/>
      <c r="G345" s="206"/>
      <c r="H345" s="204">
        <f t="shared" si="92"/>
        <v>0</v>
      </c>
      <c r="I345" s="181"/>
      <c r="J345" s="206"/>
      <c r="K345" s="204">
        <f t="shared" si="93"/>
        <v>0</v>
      </c>
      <c r="L345" s="181"/>
      <c r="M345" s="206"/>
      <c r="N345" s="204">
        <f t="shared" si="94"/>
        <v>0</v>
      </c>
      <c r="O345" s="181"/>
      <c r="P345" s="206"/>
      <c r="Q345" s="204">
        <f t="shared" si="95"/>
        <v>0</v>
      </c>
      <c r="R345" s="181"/>
      <c r="S345" s="206"/>
      <c r="T345" s="204">
        <f t="shared" si="90"/>
        <v>0</v>
      </c>
    </row>
    <row r="346" spans="1:20" ht="23.25" customHeight="1">
      <c r="A346" s="215">
        <v>19</v>
      </c>
      <c r="B346" s="348" t="s">
        <v>39</v>
      </c>
      <c r="C346" s="181"/>
      <c r="D346" s="206"/>
      <c r="E346" s="204">
        <f t="shared" si="91"/>
        <v>0</v>
      </c>
      <c r="F346" s="181"/>
      <c r="G346" s="206"/>
      <c r="H346" s="204">
        <f t="shared" si="92"/>
        <v>0</v>
      </c>
      <c r="I346" s="181"/>
      <c r="J346" s="206"/>
      <c r="K346" s="204">
        <f t="shared" si="93"/>
        <v>0</v>
      </c>
      <c r="L346" s="181"/>
      <c r="M346" s="206"/>
      <c r="N346" s="204">
        <f t="shared" si="94"/>
        <v>0</v>
      </c>
      <c r="O346" s="181"/>
      <c r="P346" s="206"/>
      <c r="Q346" s="204">
        <f t="shared" si="95"/>
        <v>0</v>
      </c>
      <c r="R346" s="181"/>
      <c r="S346" s="206"/>
      <c r="T346" s="204">
        <f t="shared" si="90"/>
        <v>0</v>
      </c>
    </row>
    <row r="347" spans="1:20" ht="23.25" customHeight="1">
      <c r="A347" s="215">
        <v>20</v>
      </c>
      <c r="B347" s="348" t="s">
        <v>40</v>
      </c>
      <c r="C347" s="181"/>
      <c r="D347" s="206"/>
      <c r="E347" s="204">
        <f t="shared" si="91"/>
        <v>0</v>
      </c>
      <c r="F347" s="181"/>
      <c r="G347" s="206"/>
      <c r="H347" s="204">
        <f t="shared" si="92"/>
        <v>0</v>
      </c>
      <c r="I347" s="181"/>
      <c r="J347" s="206"/>
      <c r="K347" s="204">
        <f t="shared" si="93"/>
        <v>0</v>
      </c>
      <c r="L347" s="181"/>
      <c r="M347" s="206"/>
      <c r="N347" s="204">
        <f t="shared" si="94"/>
        <v>0</v>
      </c>
      <c r="O347" s="181"/>
      <c r="P347" s="206"/>
      <c r="Q347" s="204">
        <f t="shared" si="95"/>
        <v>0</v>
      </c>
      <c r="R347" s="181"/>
      <c r="S347" s="206"/>
      <c r="T347" s="204">
        <f t="shared" si="90"/>
        <v>0</v>
      </c>
    </row>
    <row r="348" spans="1:20" ht="23.25" customHeight="1" thickBot="1">
      <c r="A348" s="346">
        <v>21</v>
      </c>
      <c r="B348" s="344" t="s">
        <v>447</v>
      </c>
      <c r="C348" s="181"/>
      <c r="D348" s="206">
        <v>6</v>
      </c>
      <c r="E348" s="204">
        <f t="shared" si="91"/>
        <v>0</v>
      </c>
      <c r="F348" s="181"/>
      <c r="G348" s="206">
        <v>4</v>
      </c>
      <c r="H348" s="204">
        <f t="shared" si="92"/>
        <v>0</v>
      </c>
      <c r="I348" s="181"/>
      <c r="J348" s="206"/>
      <c r="K348" s="204">
        <f t="shared" si="93"/>
        <v>0</v>
      </c>
      <c r="L348" s="181"/>
      <c r="M348" s="206"/>
      <c r="N348" s="204">
        <f t="shared" si="94"/>
        <v>0</v>
      </c>
      <c r="O348" s="181"/>
      <c r="P348" s="206">
        <v>2</v>
      </c>
      <c r="Q348" s="204">
        <f t="shared" si="95"/>
        <v>0</v>
      </c>
      <c r="R348" s="181"/>
      <c r="S348" s="206"/>
      <c r="T348" s="204">
        <f t="shared" si="90"/>
        <v>0</v>
      </c>
    </row>
    <row r="349" spans="1:20" ht="23.25" customHeight="1" thickBot="1">
      <c r="A349" s="216">
        <v>22</v>
      </c>
      <c r="B349" s="341" t="s">
        <v>564</v>
      </c>
      <c r="C349" s="207">
        <v>0</v>
      </c>
      <c r="D349" s="214">
        <v>10</v>
      </c>
      <c r="E349" s="64">
        <f t="shared" si="91"/>
        <v>0</v>
      </c>
      <c r="F349" s="207">
        <v>0</v>
      </c>
      <c r="G349" s="214">
        <v>4</v>
      </c>
      <c r="H349" s="64">
        <f t="shared" si="92"/>
        <v>0</v>
      </c>
      <c r="I349" s="207">
        <v>0</v>
      </c>
      <c r="J349" s="214">
        <v>0</v>
      </c>
      <c r="K349" s="64">
        <f t="shared" si="93"/>
        <v>0</v>
      </c>
      <c r="L349" s="207">
        <v>0</v>
      </c>
      <c r="M349" s="214">
        <v>1</v>
      </c>
      <c r="N349" s="64">
        <f t="shared" si="94"/>
        <v>0</v>
      </c>
      <c r="O349" s="207">
        <v>0</v>
      </c>
      <c r="P349" s="214">
        <v>5</v>
      </c>
      <c r="Q349" s="64">
        <f t="shared" si="95"/>
        <v>0</v>
      </c>
      <c r="R349" s="207">
        <v>0</v>
      </c>
      <c r="S349" s="214">
        <v>0</v>
      </c>
      <c r="T349" s="64">
        <f>IF(R349=0,0,IF(S349=0,"-100,0",IF(S349*100/R349&lt;200,ROUND(S349*100/R349-100,1),ROUND(S349/R349,1)&amp;" р")))</f>
        <v>0</v>
      </c>
    </row>
    <row r="350" spans="1:20" ht="4.5" customHeight="1">
      <c r="A350" s="75"/>
      <c r="B350" s="76"/>
      <c r="C350" s="77"/>
      <c r="D350" s="77"/>
      <c r="E350" s="78"/>
      <c r="F350" s="77"/>
      <c r="G350" s="77"/>
      <c r="H350" s="78"/>
      <c r="I350" s="79"/>
      <c r="J350" s="79"/>
      <c r="K350" s="67"/>
      <c r="L350" s="67"/>
      <c r="M350" s="67"/>
      <c r="N350" s="67"/>
      <c r="O350" s="67"/>
      <c r="P350" s="67"/>
      <c r="Q350" s="67"/>
      <c r="R350" s="67"/>
      <c r="S350" s="67"/>
      <c r="T350" s="67"/>
    </row>
    <row r="351" spans="1:20" ht="15.75">
      <c r="A351" s="80" t="s">
        <v>799</v>
      </c>
      <c r="B351" s="80"/>
      <c r="C351" s="80"/>
      <c r="D351" s="80"/>
      <c r="E351" s="80"/>
      <c r="F351" s="80"/>
      <c r="G351" s="80"/>
      <c r="H351" s="80"/>
      <c r="I351" s="80"/>
      <c r="J351" s="80"/>
      <c r="K351" s="67"/>
      <c r="L351" s="67"/>
      <c r="M351" s="67"/>
      <c r="N351" s="67"/>
      <c r="O351" s="67"/>
      <c r="P351" s="67"/>
      <c r="Q351" s="67"/>
      <c r="R351" s="67"/>
      <c r="S351" s="67"/>
      <c r="T351" s="67"/>
    </row>
    <row r="352" spans="1:20" ht="4.5" customHeight="1" thickBot="1">
      <c r="A352" s="67"/>
      <c r="B352" s="6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67"/>
      <c r="P352" s="67"/>
      <c r="Q352" s="67"/>
      <c r="R352" s="67"/>
      <c r="S352" s="67"/>
      <c r="T352" s="67"/>
    </row>
    <row r="353" spans="1:20" ht="16.5" customHeight="1" thickBot="1">
      <c r="A353" s="666" t="s">
        <v>202</v>
      </c>
      <c r="B353" s="669" t="s">
        <v>203</v>
      </c>
      <c r="C353" s="688" t="s">
        <v>283</v>
      </c>
      <c r="D353" s="688"/>
      <c r="E353" s="688"/>
      <c r="F353" s="688" t="s">
        <v>844</v>
      </c>
      <c r="G353" s="688"/>
      <c r="H353" s="688"/>
      <c r="I353" s="689" t="s">
        <v>296</v>
      </c>
      <c r="J353" s="690"/>
      <c r="K353" s="690"/>
      <c r="L353" s="690"/>
      <c r="M353" s="690"/>
      <c r="N353" s="690"/>
      <c r="O353" s="690"/>
      <c r="P353" s="690"/>
      <c r="Q353" s="691"/>
      <c r="R353" s="1"/>
      <c r="S353" s="1"/>
      <c r="T353" s="1"/>
    </row>
    <row r="354" spans="1:20" ht="60" customHeight="1" thickBot="1">
      <c r="A354" s="667"/>
      <c r="B354" s="669"/>
      <c r="C354" s="688"/>
      <c r="D354" s="688"/>
      <c r="E354" s="688"/>
      <c r="F354" s="688"/>
      <c r="G354" s="688"/>
      <c r="H354" s="688"/>
      <c r="I354" s="688" t="s">
        <v>286</v>
      </c>
      <c r="J354" s="688"/>
      <c r="K354" s="688"/>
      <c r="L354" s="688" t="s">
        <v>124</v>
      </c>
      <c r="M354" s="688"/>
      <c r="N354" s="688"/>
      <c r="O354" s="688" t="s">
        <v>43</v>
      </c>
      <c r="P354" s="688"/>
      <c r="Q354" s="688"/>
      <c r="R354" s="1"/>
      <c r="S354" s="1"/>
      <c r="T354" s="1"/>
    </row>
    <row r="355" spans="1:20" ht="21.75" customHeight="1" thickBot="1">
      <c r="A355" s="668"/>
      <c r="B355" s="669"/>
      <c r="C355" s="81">
        <f>C327</f>
        <v>2012</v>
      </c>
      <c r="D355" s="211">
        <f>D327</f>
        <v>2013</v>
      </c>
      <c r="E355" s="212" t="s">
        <v>204</v>
      </c>
      <c r="F355" s="81">
        <f>C355</f>
        <v>2012</v>
      </c>
      <c r="G355" s="211">
        <f>D355</f>
        <v>2013</v>
      </c>
      <c r="H355" s="212" t="s">
        <v>204</v>
      </c>
      <c r="I355" s="81">
        <f>F355</f>
        <v>2012</v>
      </c>
      <c r="J355" s="211">
        <f>G355</f>
        <v>2013</v>
      </c>
      <c r="K355" s="212" t="s">
        <v>204</v>
      </c>
      <c r="L355" s="81">
        <f>I355</f>
        <v>2012</v>
      </c>
      <c r="M355" s="211">
        <f>J355</f>
        <v>2013</v>
      </c>
      <c r="N355" s="212" t="s">
        <v>204</v>
      </c>
      <c r="O355" s="81">
        <f>L355</f>
        <v>2012</v>
      </c>
      <c r="P355" s="211">
        <f>M355</f>
        <v>2013</v>
      </c>
      <c r="Q355" s="212" t="s">
        <v>204</v>
      </c>
      <c r="R355" s="1"/>
      <c r="S355" s="1"/>
      <c r="T355" s="1"/>
    </row>
    <row r="356" spans="1:20" ht="23.25" customHeight="1">
      <c r="A356" s="345">
        <v>1</v>
      </c>
      <c r="B356" s="347" t="s">
        <v>21</v>
      </c>
      <c r="C356" s="180"/>
      <c r="D356" s="205"/>
      <c r="E356" s="203">
        <f aca="true" t="shared" si="96" ref="E356:E363">IF(C356=0,0,IF(D356=0,"-100,0",IF(D356*100/C356&lt;200,ROUND(D356*100/C356-100,1),ROUND(D356/C356,1)&amp;" р")))</f>
        <v>0</v>
      </c>
      <c r="F356" s="180"/>
      <c r="G356" s="205"/>
      <c r="H356" s="203">
        <f aca="true" t="shared" si="97" ref="H356:H363">IF(F356=0,0,IF(G356=0,"-100,0",IF(G356*100/F356&lt;200,ROUND(G356*100/F356-100,1),ROUND(G356/F356,1)&amp;" р")))</f>
        <v>0</v>
      </c>
      <c r="I356" s="180"/>
      <c r="J356" s="205"/>
      <c r="K356" s="203">
        <f aca="true" t="shared" si="98" ref="K356:K363">IF(I356=0,0,IF(J356=0,"-100,0",IF(J356*100/I356&lt;200,ROUND(J356*100/I356-100,1),ROUND(J356/I356,1)&amp;" р")))</f>
        <v>0</v>
      </c>
      <c r="L356" s="180"/>
      <c r="M356" s="205"/>
      <c r="N356" s="203">
        <f aca="true" t="shared" si="99" ref="N356:N363">IF(L356=0,0,IF(M356=0,"-100,0",IF(M356*100/L356&lt;200,ROUND(M356*100/L356-100,1),ROUND(M356/L356,1)&amp;" р")))</f>
        <v>0</v>
      </c>
      <c r="O356" s="180"/>
      <c r="P356" s="205"/>
      <c r="Q356" s="203">
        <f aca="true" t="shared" si="100" ref="Q356:Q376">IF(O356=0,0,IF(P356=0,"-100,0",IF(P356*100/O356&lt;200,ROUND(P356*100/O356-100,1),ROUND(P356/O356,1)&amp;" р")))</f>
        <v>0</v>
      </c>
      <c r="R356" s="1"/>
      <c r="S356" s="1"/>
      <c r="T356" s="1"/>
    </row>
    <row r="357" spans="1:20" ht="23.25" customHeight="1">
      <c r="A357" s="215">
        <v>2</v>
      </c>
      <c r="B357" s="348" t="s">
        <v>22</v>
      </c>
      <c r="C357" s="181"/>
      <c r="D357" s="206"/>
      <c r="E357" s="204">
        <f t="shared" si="96"/>
        <v>0</v>
      </c>
      <c r="F357" s="181"/>
      <c r="G357" s="206"/>
      <c r="H357" s="204">
        <f t="shared" si="97"/>
        <v>0</v>
      </c>
      <c r="I357" s="181"/>
      <c r="J357" s="206"/>
      <c r="K357" s="204">
        <f t="shared" si="98"/>
        <v>0</v>
      </c>
      <c r="L357" s="181"/>
      <c r="M357" s="206"/>
      <c r="N357" s="204">
        <f t="shared" si="99"/>
        <v>0</v>
      </c>
      <c r="O357" s="181"/>
      <c r="P357" s="206"/>
      <c r="Q357" s="204">
        <f t="shared" si="100"/>
        <v>0</v>
      </c>
      <c r="R357" s="1"/>
      <c r="S357" s="1"/>
      <c r="T357" s="1"/>
    </row>
    <row r="358" spans="1:20" ht="23.25" customHeight="1">
      <c r="A358" s="215">
        <v>3</v>
      </c>
      <c r="B358" s="348" t="s">
        <v>23</v>
      </c>
      <c r="C358" s="181"/>
      <c r="D358" s="206"/>
      <c r="E358" s="204">
        <f t="shared" si="96"/>
        <v>0</v>
      </c>
      <c r="F358" s="181"/>
      <c r="G358" s="206"/>
      <c r="H358" s="204">
        <f t="shared" si="97"/>
        <v>0</v>
      </c>
      <c r="I358" s="181"/>
      <c r="J358" s="206"/>
      <c r="K358" s="204">
        <f t="shared" si="98"/>
        <v>0</v>
      </c>
      <c r="L358" s="181"/>
      <c r="M358" s="206"/>
      <c r="N358" s="204">
        <f t="shared" si="99"/>
        <v>0</v>
      </c>
      <c r="O358" s="181"/>
      <c r="P358" s="206"/>
      <c r="Q358" s="204">
        <f t="shared" si="100"/>
        <v>0</v>
      </c>
      <c r="R358" s="1"/>
      <c r="S358" s="1"/>
      <c r="T358" s="1"/>
    </row>
    <row r="359" spans="1:20" ht="23.25" customHeight="1">
      <c r="A359" s="215">
        <v>4</v>
      </c>
      <c r="B359" s="348" t="s">
        <v>24</v>
      </c>
      <c r="C359" s="181"/>
      <c r="D359" s="206"/>
      <c r="E359" s="204">
        <f t="shared" si="96"/>
        <v>0</v>
      </c>
      <c r="F359" s="181"/>
      <c r="G359" s="206"/>
      <c r="H359" s="204">
        <f t="shared" si="97"/>
        <v>0</v>
      </c>
      <c r="I359" s="181"/>
      <c r="J359" s="206"/>
      <c r="K359" s="204">
        <f t="shared" si="98"/>
        <v>0</v>
      </c>
      <c r="L359" s="181"/>
      <c r="M359" s="206"/>
      <c r="N359" s="204">
        <f t="shared" si="99"/>
        <v>0</v>
      </c>
      <c r="O359" s="181"/>
      <c r="P359" s="206"/>
      <c r="Q359" s="204">
        <f t="shared" si="100"/>
        <v>0</v>
      </c>
      <c r="R359" s="1"/>
      <c r="S359" s="1"/>
      <c r="T359" s="1"/>
    </row>
    <row r="360" spans="1:20" ht="23.25" customHeight="1">
      <c r="A360" s="215">
        <v>5</v>
      </c>
      <c r="B360" s="348" t="s">
        <v>25</v>
      </c>
      <c r="C360" s="181"/>
      <c r="D360" s="206"/>
      <c r="E360" s="204">
        <f t="shared" si="96"/>
        <v>0</v>
      </c>
      <c r="F360" s="181"/>
      <c r="G360" s="206"/>
      <c r="H360" s="204">
        <f t="shared" si="97"/>
        <v>0</v>
      </c>
      <c r="I360" s="181"/>
      <c r="J360" s="206"/>
      <c r="K360" s="204">
        <f t="shared" si="98"/>
        <v>0</v>
      </c>
      <c r="L360" s="181"/>
      <c r="M360" s="206"/>
      <c r="N360" s="204">
        <f t="shared" si="99"/>
        <v>0</v>
      </c>
      <c r="O360" s="181"/>
      <c r="P360" s="206"/>
      <c r="Q360" s="204">
        <f t="shared" si="100"/>
        <v>0</v>
      </c>
      <c r="R360" s="1"/>
      <c r="S360" s="1"/>
      <c r="T360" s="1"/>
    </row>
    <row r="361" spans="1:20" ht="23.25" customHeight="1">
      <c r="A361" s="215">
        <v>6</v>
      </c>
      <c r="B361" s="348" t="s">
        <v>26</v>
      </c>
      <c r="C361" s="181"/>
      <c r="D361" s="206"/>
      <c r="E361" s="204">
        <f t="shared" si="96"/>
        <v>0</v>
      </c>
      <c r="F361" s="181"/>
      <c r="G361" s="206"/>
      <c r="H361" s="204">
        <f t="shared" si="97"/>
        <v>0</v>
      </c>
      <c r="I361" s="181"/>
      <c r="J361" s="206"/>
      <c r="K361" s="204">
        <f t="shared" si="98"/>
        <v>0</v>
      </c>
      <c r="L361" s="181"/>
      <c r="M361" s="206"/>
      <c r="N361" s="204">
        <f t="shared" si="99"/>
        <v>0</v>
      </c>
      <c r="O361" s="181"/>
      <c r="P361" s="206"/>
      <c r="Q361" s="204">
        <f t="shared" si="100"/>
        <v>0</v>
      </c>
      <c r="R361" s="1"/>
      <c r="S361" s="1"/>
      <c r="T361" s="1"/>
    </row>
    <row r="362" spans="1:20" ht="23.25" customHeight="1">
      <c r="A362" s="215">
        <v>7</v>
      </c>
      <c r="B362" s="348" t="s">
        <v>27</v>
      </c>
      <c r="C362" s="181"/>
      <c r="D362" s="206"/>
      <c r="E362" s="204">
        <f t="shared" si="96"/>
        <v>0</v>
      </c>
      <c r="F362" s="181"/>
      <c r="G362" s="206"/>
      <c r="H362" s="204">
        <f t="shared" si="97"/>
        <v>0</v>
      </c>
      <c r="I362" s="181"/>
      <c r="J362" s="206"/>
      <c r="K362" s="204">
        <f t="shared" si="98"/>
        <v>0</v>
      </c>
      <c r="L362" s="181"/>
      <c r="M362" s="206"/>
      <c r="N362" s="204">
        <f t="shared" si="99"/>
        <v>0</v>
      </c>
      <c r="O362" s="181"/>
      <c r="P362" s="206"/>
      <c r="Q362" s="204">
        <f t="shared" si="100"/>
        <v>0</v>
      </c>
      <c r="R362" s="1"/>
      <c r="S362" s="1"/>
      <c r="T362" s="1"/>
    </row>
    <row r="363" spans="1:20" ht="23.25" customHeight="1">
      <c r="A363" s="215">
        <v>8</v>
      </c>
      <c r="B363" s="348" t="s">
        <v>28</v>
      </c>
      <c r="C363" s="181"/>
      <c r="D363" s="206"/>
      <c r="E363" s="204">
        <f t="shared" si="96"/>
        <v>0</v>
      </c>
      <c r="F363" s="181"/>
      <c r="G363" s="206"/>
      <c r="H363" s="204">
        <f t="shared" si="97"/>
        <v>0</v>
      </c>
      <c r="I363" s="181"/>
      <c r="J363" s="206"/>
      <c r="K363" s="204">
        <f t="shared" si="98"/>
        <v>0</v>
      </c>
      <c r="L363" s="181"/>
      <c r="M363" s="206"/>
      <c r="N363" s="204">
        <f t="shared" si="99"/>
        <v>0</v>
      </c>
      <c r="O363" s="181"/>
      <c r="P363" s="206"/>
      <c r="Q363" s="204">
        <f t="shared" si="100"/>
        <v>0</v>
      </c>
      <c r="R363" s="1"/>
      <c r="S363" s="1"/>
      <c r="T363" s="1"/>
    </row>
    <row r="364" spans="1:20" ht="23.25" customHeight="1">
      <c r="A364" s="215">
        <v>9</v>
      </c>
      <c r="B364" s="348" t="s">
        <v>29</v>
      </c>
      <c r="C364" s="181"/>
      <c r="D364" s="206"/>
      <c r="E364" s="204">
        <f aca="true" t="shared" si="101" ref="E364:E377">IF(C364=0,0,IF(D364=0,"-100,0",IF(D364*100/C364&lt;200,ROUND(D364*100/C364-100,1),ROUND(D364/C364,1)&amp;" р")))</f>
        <v>0</v>
      </c>
      <c r="F364" s="181"/>
      <c r="G364" s="206"/>
      <c r="H364" s="204">
        <f aca="true" t="shared" si="102" ref="H364:H377">IF(F364=0,0,IF(G364=0,"-100,0",IF(G364*100/F364&lt;200,ROUND(G364*100/F364-100,1),ROUND(G364/F364,1)&amp;" р")))</f>
        <v>0</v>
      </c>
      <c r="I364" s="181"/>
      <c r="J364" s="206"/>
      <c r="K364" s="204">
        <f aca="true" t="shared" si="103" ref="K364:K377">IF(I364=0,0,IF(J364=0,"-100,0",IF(J364*100/I364&lt;200,ROUND(J364*100/I364-100,1),ROUND(J364/I364,1)&amp;" р")))</f>
        <v>0</v>
      </c>
      <c r="L364" s="181"/>
      <c r="M364" s="206"/>
      <c r="N364" s="204">
        <f aca="true" t="shared" si="104" ref="N364:N377">IF(L364=0,0,IF(M364=0,"-100,0",IF(M364*100/L364&lt;200,ROUND(M364*100/L364-100,1),ROUND(M364/L364,1)&amp;" р")))</f>
        <v>0</v>
      </c>
      <c r="O364" s="181"/>
      <c r="P364" s="206"/>
      <c r="Q364" s="204">
        <f t="shared" si="100"/>
        <v>0</v>
      </c>
      <c r="R364" s="1"/>
      <c r="S364" s="1"/>
      <c r="T364" s="1"/>
    </row>
    <row r="365" spans="1:20" ht="23.25" customHeight="1">
      <c r="A365" s="215">
        <v>10</v>
      </c>
      <c r="B365" s="348" t="s">
        <v>30</v>
      </c>
      <c r="C365" s="181"/>
      <c r="D365" s="206"/>
      <c r="E365" s="204">
        <f t="shared" si="101"/>
        <v>0</v>
      </c>
      <c r="F365" s="181"/>
      <c r="G365" s="206"/>
      <c r="H365" s="204">
        <f t="shared" si="102"/>
        <v>0</v>
      </c>
      <c r="I365" s="181"/>
      <c r="J365" s="206"/>
      <c r="K365" s="204">
        <f t="shared" si="103"/>
        <v>0</v>
      </c>
      <c r="L365" s="181"/>
      <c r="M365" s="206"/>
      <c r="N365" s="204">
        <f t="shared" si="104"/>
        <v>0</v>
      </c>
      <c r="O365" s="181"/>
      <c r="P365" s="206"/>
      <c r="Q365" s="204">
        <f t="shared" si="100"/>
        <v>0</v>
      </c>
      <c r="R365" s="1"/>
      <c r="S365" s="1"/>
      <c r="T365" s="1"/>
    </row>
    <row r="366" spans="1:20" ht="23.25" customHeight="1">
      <c r="A366" s="215">
        <v>11</v>
      </c>
      <c r="B366" s="348" t="s">
        <v>31</v>
      </c>
      <c r="C366" s="181"/>
      <c r="D366" s="206"/>
      <c r="E366" s="204">
        <f t="shared" si="101"/>
        <v>0</v>
      </c>
      <c r="F366" s="181"/>
      <c r="G366" s="206"/>
      <c r="H366" s="204">
        <f t="shared" si="102"/>
        <v>0</v>
      </c>
      <c r="I366" s="181"/>
      <c r="J366" s="206"/>
      <c r="K366" s="204">
        <f t="shared" si="103"/>
        <v>0</v>
      </c>
      <c r="L366" s="181"/>
      <c r="M366" s="206"/>
      <c r="N366" s="204">
        <f t="shared" si="104"/>
        <v>0</v>
      </c>
      <c r="O366" s="181"/>
      <c r="P366" s="206"/>
      <c r="Q366" s="204">
        <f t="shared" si="100"/>
        <v>0</v>
      </c>
      <c r="R366" s="1"/>
      <c r="S366" s="1"/>
      <c r="T366" s="1"/>
    </row>
    <row r="367" spans="1:20" ht="23.25" customHeight="1">
      <c r="A367" s="215">
        <v>12</v>
      </c>
      <c r="B367" s="348" t="s">
        <v>32</v>
      </c>
      <c r="C367" s="181"/>
      <c r="D367" s="206"/>
      <c r="E367" s="204">
        <f t="shared" si="101"/>
        <v>0</v>
      </c>
      <c r="F367" s="181"/>
      <c r="G367" s="206"/>
      <c r="H367" s="204">
        <f t="shared" si="102"/>
        <v>0</v>
      </c>
      <c r="I367" s="181"/>
      <c r="J367" s="206"/>
      <c r="K367" s="204">
        <f t="shared" si="103"/>
        <v>0</v>
      </c>
      <c r="L367" s="181"/>
      <c r="M367" s="206"/>
      <c r="N367" s="204">
        <f t="shared" si="104"/>
        <v>0</v>
      </c>
      <c r="O367" s="181"/>
      <c r="P367" s="206"/>
      <c r="Q367" s="204">
        <f t="shared" si="100"/>
        <v>0</v>
      </c>
      <c r="R367" s="1"/>
      <c r="S367" s="1"/>
      <c r="T367" s="1"/>
    </row>
    <row r="368" spans="1:20" ht="23.25" customHeight="1">
      <c r="A368" s="215">
        <v>13</v>
      </c>
      <c r="B368" s="348" t="s">
        <v>33</v>
      </c>
      <c r="C368" s="181"/>
      <c r="D368" s="206"/>
      <c r="E368" s="204">
        <f t="shared" si="101"/>
        <v>0</v>
      </c>
      <c r="F368" s="181"/>
      <c r="G368" s="206"/>
      <c r="H368" s="204">
        <f t="shared" si="102"/>
        <v>0</v>
      </c>
      <c r="I368" s="181"/>
      <c r="J368" s="206"/>
      <c r="K368" s="204">
        <f t="shared" si="103"/>
        <v>0</v>
      </c>
      <c r="L368" s="181"/>
      <c r="M368" s="206"/>
      <c r="N368" s="204">
        <f t="shared" si="104"/>
        <v>0</v>
      </c>
      <c r="O368" s="181"/>
      <c r="P368" s="206"/>
      <c r="Q368" s="204">
        <f t="shared" si="100"/>
        <v>0</v>
      </c>
      <c r="R368" s="1"/>
      <c r="S368" s="1"/>
      <c r="T368" s="1"/>
    </row>
    <row r="369" spans="1:20" ht="23.25" customHeight="1">
      <c r="A369" s="215">
        <v>14</v>
      </c>
      <c r="B369" s="348" t="s">
        <v>34</v>
      </c>
      <c r="C369" s="181"/>
      <c r="D369" s="206"/>
      <c r="E369" s="204">
        <f t="shared" si="101"/>
        <v>0</v>
      </c>
      <c r="F369" s="181"/>
      <c r="G369" s="206"/>
      <c r="H369" s="204">
        <f t="shared" si="102"/>
        <v>0</v>
      </c>
      <c r="I369" s="181"/>
      <c r="J369" s="206"/>
      <c r="K369" s="204">
        <f t="shared" si="103"/>
        <v>0</v>
      </c>
      <c r="L369" s="181"/>
      <c r="M369" s="206"/>
      <c r="N369" s="204">
        <f t="shared" si="104"/>
        <v>0</v>
      </c>
      <c r="O369" s="181"/>
      <c r="P369" s="206"/>
      <c r="Q369" s="204">
        <f t="shared" si="100"/>
        <v>0</v>
      </c>
      <c r="R369" s="1"/>
      <c r="S369" s="1"/>
      <c r="T369" s="1"/>
    </row>
    <row r="370" spans="1:20" ht="23.25" customHeight="1">
      <c r="A370" s="215">
        <v>15</v>
      </c>
      <c r="B370" s="348" t="s">
        <v>35</v>
      </c>
      <c r="C370" s="181"/>
      <c r="D370" s="206"/>
      <c r="E370" s="204">
        <f t="shared" si="101"/>
        <v>0</v>
      </c>
      <c r="F370" s="181"/>
      <c r="G370" s="206"/>
      <c r="H370" s="204">
        <f t="shared" si="102"/>
        <v>0</v>
      </c>
      <c r="I370" s="181"/>
      <c r="J370" s="206"/>
      <c r="K370" s="204">
        <f t="shared" si="103"/>
        <v>0</v>
      </c>
      <c r="L370" s="181"/>
      <c r="M370" s="206"/>
      <c r="N370" s="204">
        <f t="shared" si="104"/>
        <v>0</v>
      </c>
      <c r="O370" s="181"/>
      <c r="P370" s="206"/>
      <c r="Q370" s="204">
        <f t="shared" si="100"/>
        <v>0</v>
      </c>
      <c r="R370" s="1"/>
      <c r="S370" s="1"/>
      <c r="T370" s="1"/>
    </row>
    <row r="371" spans="1:20" ht="23.25" customHeight="1">
      <c r="A371" s="215">
        <v>16</v>
      </c>
      <c r="B371" s="348" t="s">
        <v>36</v>
      </c>
      <c r="C371" s="181"/>
      <c r="D371" s="206"/>
      <c r="E371" s="204">
        <f t="shared" si="101"/>
        <v>0</v>
      </c>
      <c r="F371" s="181"/>
      <c r="G371" s="206"/>
      <c r="H371" s="204">
        <f t="shared" si="102"/>
        <v>0</v>
      </c>
      <c r="I371" s="181"/>
      <c r="J371" s="206"/>
      <c r="K371" s="204">
        <f t="shared" si="103"/>
        <v>0</v>
      </c>
      <c r="L371" s="181"/>
      <c r="M371" s="206"/>
      <c r="N371" s="204">
        <f t="shared" si="104"/>
        <v>0</v>
      </c>
      <c r="O371" s="181"/>
      <c r="P371" s="206"/>
      <c r="Q371" s="204">
        <f t="shared" si="100"/>
        <v>0</v>
      </c>
      <c r="R371" s="1"/>
      <c r="S371" s="1"/>
      <c r="T371" s="1"/>
    </row>
    <row r="372" spans="1:20" ht="23.25" customHeight="1">
      <c r="A372" s="215">
        <v>17</v>
      </c>
      <c r="B372" s="348" t="s">
        <v>37</v>
      </c>
      <c r="C372" s="181"/>
      <c r="D372" s="206"/>
      <c r="E372" s="204">
        <f t="shared" si="101"/>
        <v>0</v>
      </c>
      <c r="F372" s="181"/>
      <c r="G372" s="206"/>
      <c r="H372" s="204">
        <f t="shared" si="102"/>
        <v>0</v>
      </c>
      <c r="I372" s="181"/>
      <c r="J372" s="206"/>
      <c r="K372" s="204">
        <f t="shared" si="103"/>
        <v>0</v>
      </c>
      <c r="L372" s="181"/>
      <c r="M372" s="206"/>
      <c r="N372" s="204">
        <f t="shared" si="104"/>
        <v>0</v>
      </c>
      <c r="O372" s="181"/>
      <c r="P372" s="206"/>
      <c r="Q372" s="204">
        <f t="shared" si="100"/>
        <v>0</v>
      </c>
      <c r="R372" s="1"/>
      <c r="S372" s="1"/>
      <c r="T372" s="1"/>
    </row>
    <row r="373" spans="1:20" ht="23.25" customHeight="1">
      <c r="A373" s="215">
        <v>18</v>
      </c>
      <c r="B373" s="348" t="s">
        <v>38</v>
      </c>
      <c r="C373" s="181"/>
      <c r="D373" s="206"/>
      <c r="E373" s="204">
        <f t="shared" si="101"/>
        <v>0</v>
      </c>
      <c r="F373" s="181"/>
      <c r="G373" s="206"/>
      <c r="H373" s="204">
        <f t="shared" si="102"/>
        <v>0</v>
      </c>
      <c r="I373" s="181"/>
      <c r="J373" s="206"/>
      <c r="K373" s="204">
        <f t="shared" si="103"/>
        <v>0</v>
      </c>
      <c r="L373" s="181"/>
      <c r="M373" s="206"/>
      <c r="N373" s="204">
        <f t="shared" si="104"/>
        <v>0</v>
      </c>
      <c r="O373" s="181"/>
      <c r="P373" s="206"/>
      <c r="Q373" s="204">
        <f t="shared" si="100"/>
        <v>0</v>
      </c>
      <c r="R373" s="1"/>
      <c r="S373" s="1"/>
      <c r="T373" s="1"/>
    </row>
    <row r="374" spans="1:20" ht="23.25" customHeight="1">
      <c r="A374" s="215">
        <v>19</v>
      </c>
      <c r="B374" s="348" t="s">
        <v>39</v>
      </c>
      <c r="C374" s="181"/>
      <c r="D374" s="206"/>
      <c r="E374" s="204">
        <f t="shared" si="101"/>
        <v>0</v>
      </c>
      <c r="F374" s="181"/>
      <c r="G374" s="206"/>
      <c r="H374" s="204">
        <f t="shared" si="102"/>
        <v>0</v>
      </c>
      <c r="I374" s="181"/>
      <c r="J374" s="206"/>
      <c r="K374" s="204">
        <f t="shared" si="103"/>
        <v>0</v>
      </c>
      <c r="L374" s="181"/>
      <c r="M374" s="206"/>
      <c r="N374" s="204">
        <f t="shared" si="104"/>
        <v>0</v>
      </c>
      <c r="O374" s="181"/>
      <c r="P374" s="206"/>
      <c r="Q374" s="204">
        <f t="shared" si="100"/>
        <v>0</v>
      </c>
      <c r="R374" s="1"/>
      <c r="S374" s="1"/>
      <c r="T374" s="1"/>
    </row>
    <row r="375" spans="1:20" ht="23.25" customHeight="1">
      <c r="A375" s="215">
        <v>20</v>
      </c>
      <c r="B375" s="348" t="s">
        <v>40</v>
      </c>
      <c r="C375" s="181"/>
      <c r="D375" s="206"/>
      <c r="E375" s="204">
        <f t="shared" si="101"/>
        <v>0</v>
      </c>
      <c r="F375" s="181"/>
      <c r="G375" s="206"/>
      <c r="H375" s="204">
        <f t="shared" si="102"/>
        <v>0</v>
      </c>
      <c r="I375" s="181"/>
      <c r="J375" s="206"/>
      <c r="K375" s="204">
        <f t="shared" si="103"/>
        <v>0</v>
      </c>
      <c r="L375" s="181"/>
      <c r="M375" s="206"/>
      <c r="N375" s="204">
        <f t="shared" si="104"/>
        <v>0</v>
      </c>
      <c r="O375" s="181"/>
      <c r="P375" s="206"/>
      <c r="Q375" s="204">
        <f t="shared" si="100"/>
        <v>0</v>
      </c>
      <c r="R375" s="1"/>
      <c r="S375" s="1"/>
      <c r="T375" s="1"/>
    </row>
    <row r="376" spans="1:20" ht="23.25" customHeight="1" thickBot="1">
      <c r="A376" s="346">
        <v>21</v>
      </c>
      <c r="B376" s="344" t="s">
        <v>447</v>
      </c>
      <c r="C376" s="181"/>
      <c r="D376" s="206"/>
      <c r="E376" s="204">
        <f t="shared" si="101"/>
        <v>0</v>
      </c>
      <c r="F376" s="181"/>
      <c r="G376" s="206"/>
      <c r="H376" s="204">
        <f t="shared" si="102"/>
        <v>0</v>
      </c>
      <c r="I376" s="181"/>
      <c r="J376" s="206"/>
      <c r="K376" s="204">
        <f t="shared" si="103"/>
        <v>0</v>
      </c>
      <c r="L376" s="181"/>
      <c r="M376" s="206"/>
      <c r="N376" s="204">
        <f t="shared" si="104"/>
        <v>0</v>
      </c>
      <c r="O376" s="181"/>
      <c r="P376" s="206"/>
      <c r="Q376" s="204">
        <f t="shared" si="100"/>
        <v>0</v>
      </c>
      <c r="R376" s="1"/>
      <c r="S376" s="1"/>
      <c r="T376" s="1"/>
    </row>
    <row r="377" spans="1:20" ht="23.25" customHeight="1" thickBot="1">
      <c r="A377" s="216">
        <v>22</v>
      </c>
      <c r="B377" s="341" t="s">
        <v>564</v>
      </c>
      <c r="C377" s="207">
        <v>0</v>
      </c>
      <c r="D377" s="214">
        <v>0</v>
      </c>
      <c r="E377" s="64">
        <f t="shared" si="101"/>
        <v>0</v>
      </c>
      <c r="F377" s="207">
        <v>0</v>
      </c>
      <c r="G377" s="214">
        <v>0</v>
      </c>
      <c r="H377" s="64">
        <f t="shared" si="102"/>
        <v>0</v>
      </c>
      <c r="I377" s="207">
        <v>0</v>
      </c>
      <c r="J377" s="214">
        <v>0</v>
      </c>
      <c r="K377" s="64">
        <f t="shared" si="103"/>
        <v>0</v>
      </c>
      <c r="L377" s="207">
        <v>0</v>
      </c>
      <c r="M377" s="214">
        <v>0</v>
      </c>
      <c r="N377" s="64">
        <f t="shared" si="104"/>
        <v>0</v>
      </c>
      <c r="O377" s="207">
        <v>0</v>
      </c>
      <c r="P377" s="214">
        <v>0</v>
      </c>
      <c r="Q377" s="64">
        <f>IF(O377=0,0,IF(P377=0,"-100,0",IF(P377*100/O377&lt;200,ROUND(P377*100/O377-100,1),ROUND(P377/O377,1)&amp;" р")))</f>
        <v>0</v>
      </c>
      <c r="R377" s="1"/>
      <c r="S377" s="1"/>
      <c r="T377" s="1"/>
    </row>
    <row r="378" spans="1:20" ht="6.75" customHeight="1">
      <c r="A378" s="75"/>
      <c r="B378" s="76"/>
      <c r="C378" s="77"/>
      <c r="D378" s="77"/>
      <c r="E378" s="78"/>
      <c r="F378" s="77"/>
      <c r="G378" s="77"/>
      <c r="H378" s="78"/>
      <c r="I378" s="79"/>
      <c r="J378" s="79"/>
      <c r="K378" s="67"/>
      <c r="L378" s="67"/>
      <c r="M378" s="67"/>
      <c r="N378" s="67"/>
      <c r="O378" s="67"/>
      <c r="P378" s="67"/>
      <c r="Q378" s="67"/>
      <c r="R378" s="67"/>
      <c r="S378" s="67"/>
      <c r="T378" s="67"/>
    </row>
    <row r="379" spans="1:20" ht="15.75">
      <c r="A379" s="80" t="s">
        <v>800</v>
      </c>
      <c r="B379" s="80"/>
      <c r="C379" s="80"/>
      <c r="D379" s="80"/>
      <c r="E379" s="80"/>
      <c r="F379" s="80"/>
      <c r="G379" s="80"/>
      <c r="H379" s="80"/>
      <c r="I379" s="80"/>
      <c r="J379" s="80"/>
      <c r="K379" s="67"/>
      <c r="L379" s="67"/>
      <c r="M379" s="67"/>
      <c r="N379" s="67"/>
      <c r="O379" s="67"/>
      <c r="P379" s="67"/>
      <c r="Q379" s="67"/>
      <c r="R379" s="67"/>
      <c r="S379" s="67"/>
      <c r="T379" s="67"/>
    </row>
    <row r="380" spans="1:20" ht="6.75" customHeight="1" thickBot="1">
      <c r="A380" s="67"/>
      <c r="B380" s="6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67"/>
      <c r="R380" s="67"/>
      <c r="S380" s="67"/>
      <c r="T380" s="67"/>
    </row>
    <row r="381" spans="1:20" ht="36" customHeight="1" thickBot="1">
      <c r="A381" s="666" t="s">
        <v>202</v>
      </c>
      <c r="B381" s="669" t="s">
        <v>203</v>
      </c>
      <c r="C381" s="688" t="s">
        <v>300</v>
      </c>
      <c r="D381" s="688"/>
      <c r="E381" s="688"/>
      <c r="F381" s="657" t="s">
        <v>114</v>
      </c>
      <c r="G381" s="675"/>
      <c r="H381" s="658"/>
      <c r="I381" s="677" t="s">
        <v>169</v>
      </c>
      <c r="J381" s="678"/>
      <c r="K381" s="657" t="s">
        <v>115</v>
      </c>
      <c r="L381" s="675"/>
      <c r="M381" s="658"/>
      <c r="N381" s="677" t="s">
        <v>169</v>
      </c>
      <c r="O381" s="678"/>
      <c r="P381" s="657" t="s">
        <v>44</v>
      </c>
      <c r="Q381" s="675"/>
      <c r="R381" s="658"/>
      <c r="S381" s="677" t="s">
        <v>169</v>
      </c>
      <c r="T381" s="678"/>
    </row>
    <row r="382" spans="1:20" ht="36" customHeight="1" thickBot="1">
      <c r="A382" s="667"/>
      <c r="B382" s="669"/>
      <c r="C382" s="688"/>
      <c r="D382" s="688"/>
      <c r="E382" s="688"/>
      <c r="F382" s="659"/>
      <c r="G382" s="676"/>
      <c r="H382" s="660"/>
      <c r="I382" s="679"/>
      <c r="J382" s="680"/>
      <c r="K382" s="659"/>
      <c r="L382" s="676"/>
      <c r="M382" s="660"/>
      <c r="N382" s="679"/>
      <c r="O382" s="680"/>
      <c r="P382" s="659"/>
      <c r="Q382" s="676"/>
      <c r="R382" s="660"/>
      <c r="S382" s="679"/>
      <c r="T382" s="680"/>
    </row>
    <row r="383" spans="1:20" ht="19.5" customHeight="1" thickBot="1">
      <c r="A383" s="668"/>
      <c r="B383" s="669"/>
      <c r="C383" s="81">
        <f>C271</f>
        <v>2012</v>
      </c>
      <c r="D383" s="211">
        <f>D271</f>
        <v>2013</v>
      </c>
      <c r="E383" s="212" t="s">
        <v>204</v>
      </c>
      <c r="F383" s="81">
        <f>C383</f>
        <v>2012</v>
      </c>
      <c r="G383" s="211">
        <f>D383</f>
        <v>2013</v>
      </c>
      <c r="H383" s="212" t="s">
        <v>204</v>
      </c>
      <c r="I383" s="81">
        <f>F383</f>
        <v>2012</v>
      </c>
      <c r="J383" s="82">
        <f>G383</f>
        <v>2013</v>
      </c>
      <c r="K383" s="81">
        <f>F383</f>
        <v>2012</v>
      </c>
      <c r="L383" s="211">
        <f>G383</f>
        <v>2013</v>
      </c>
      <c r="M383" s="212" t="s">
        <v>204</v>
      </c>
      <c r="N383" s="81">
        <f>K383</f>
        <v>2012</v>
      </c>
      <c r="O383" s="82">
        <f>L383</f>
        <v>2013</v>
      </c>
      <c r="P383" s="81">
        <f>K383</f>
        <v>2012</v>
      </c>
      <c r="Q383" s="211">
        <f>L383</f>
        <v>2013</v>
      </c>
      <c r="R383" s="212" t="s">
        <v>204</v>
      </c>
      <c r="S383" s="81">
        <f>P383</f>
        <v>2012</v>
      </c>
      <c r="T383" s="82">
        <f>Q383</f>
        <v>2013</v>
      </c>
    </row>
    <row r="384" spans="1:20" ht="23.25" customHeight="1">
      <c r="A384" s="345">
        <v>1</v>
      </c>
      <c r="B384" s="347" t="s">
        <v>21</v>
      </c>
      <c r="C384" s="180"/>
      <c r="D384" s="205">
        <v>7</v>
      </c>
      <c r="E384" s="203">
        <f>IF(C384=0,0,IF(D384=0,"-100,0",IF(D384*100/C384&lt;200,ROUND(D384*100/C384-100,1),ROUND(D384/C384,1)&amp;" р")))</f>
        <v>0</v>
      </c>
      <c r="F384" s="180"/>
      <c r="G384" s="205"/>
      <c r="H384" s="203">
        <f>IF(F384=0,0,IF(G384=0,"-100,0",IF(G384*100/F384&lt;200,ROUND(G384*100/F384-100,1),ROUND(G384/F384,1)&amp;" р")))</f>
        <v>0</v>
      </c>
      <c r="I384" s="68">
        <f aca="true" t="shared" si="105" ref="I384:J387">IF(C384=0,0,F384*100/C384)</f>
        <v>0</v>
      </c>
      <c r="J384" s="69">
        <f t="shared" si="105"/>
        <v>0</v>
      </c>
      <c r="K384" s="180"/>
      <c r="L384" s="205">
        <v>6</v>
      </c>
      <c r="M384" s="203">
        <f>IF(K384=0,0,IF(L384=0,"-100,0",IF(L384*100/K384&lt;200,ROUND(L384*100/K384-100,1),ROUND(L384/K384,1)&amp;" р")))</f>
        <v>0</v>
      </c>
      <c r="N384" s="70">
        <f aca="true" t="shared" si="106" ref="N384:O387">IF(C384=0,0,K384*100/C384)</f>
        <v>0</v>
      </c>
      <c r="O384" s="71">
        <f t="shared" si="106"/>
        <v>85.71428571428571</v>
      </c>
      <c r="P384" s="180"/>
      <c r="Q384" s="205">
        <v>6</v>
      </c>
      <c r="R384" s="203">
        <f>IF(P384=0,0,IF(Q384=0,"-100,0",IF(Q384*100/P384&lt;200,ROUND(Q384*100/P384-100,1),ROUND(Q384/P384,1)&amp;" р")))</f>
        <v>0</v>
      </c>
      <c r="S384" s="70">
        <f aca="true" t="shared" si="107" ref="S384:T387">IF(C384=0,0,P384*100/C384)</f>
        <v>0</v>
      </c>
      <c r="T384" s="71">
        <f t="shared" si="107"/>
        <v>85.71428571428571</v>
      </c>
    </row>
    <row r="385" spans="1:20" ht="23.25" customHeight="1">
      <c r="A385" s="215">
        <v>2</v>
      </c>
      <c r="B385" s="348" t="s">
        <v>22</v>
      </c>
      <c r="C385" s="181"/>
      <c r="D385" s="206">
        <v>2</v>
      </c>
      <c r="E385" s="204">
        <f aca="true" t="shared" si="108" ref="E385:E404">IF(C385=0,0,IF(D385=0,"-100,0",IF(D385*100/C385&lt;200,ROUND(D385*100/C385-100,1),ROUND(D385/C385,1)&amp;" р")))</f>
        <v>0</v>
      </c>
      <c r="F385" s="181"/>
      <c r="G385" s="206"/>
      <c r="H385" s="204">
        <f aca="true" t="shared" si="109" ref="H385:H404">IF(F385=0,0,IF(G385=0,"-100,0",IF(G385*100/F385&lt;200,ROUND(G385*100/F385-100,1),ROUND(G385/F385,1)&amp;" р")))</f>
        <v>0</v>
      </c>
      <c r="I385" s="72">
        <f t="shared" si="105"/>
        <v>0</v>
      </c>
      <c r="J385" s="73">
        <f t="shared" si="105"/>
        <v>0</v>
      </c>
      <c r="K385" s="181"/>
      <c r="L385" s="206">
        <v>1</v>
      </c>
      <c r="M385" s="204">
        <f>IF(K385=0,0,IF(L385=0,"-100,0",IF(L385*100/K385&lt;200,ROUND(L385*100/K385-100,1),ROUND(L385/K385,1)&amp;" р")))</f>
        <v>0</v>
      </c>
      <c r="N385" s="72">
        <f t="shared" si="106"/>
        <v>0</v>
      </c>
      <c r="O385" s="73">
        <f t="shared" si="106"/>
        <v>50</v>
      </c>
      <c r="P385" s="181"/>
      <c r="Q385" s="206">
        <v>1</v>
      </c>
      <c r="R385" s="204">
        <f>IF(P385=0,0,IF(Q385=0,"-100,0",IF(Q385*100/P385&lt;200,ROUND(Q385*100/P385-100,1),ROUND(Q385/P385,1)&amp;" р")))</f>
        <v>0</v>
      </c>
      <c r="S385" s="72">
        <f t="shared" si="107"/>
        <v>0</v>
      </c>
      <c r="T385" s="73">
        <f t="shared" si="107"/>
        <v>50</v>
      </c>
    </row>
    <row r="386" spans="1:20" ht="23.25" customHeight="1">
      <c r="A386" s="215">
        <v>3</v>
      </c>
      <c r="B386" s="348" t="s">
        <v>23</v>
      </c>
      <c r="C386" s="181"/>
      <c r="D386" s="206">
        <v>2</v>
      </c>
      <c r="E386" s="204">
        <f t="shared" si="108"/>
        <v>0</v>
      </c>
      <c r="F386" s="181"/>
      <c r="G386" s="206"/>
      <c r="H386" s="204">
        <f t="shared" si="109"/>
        <v>0</v>
      </c>
      <c r="I386" s="72">
        <f t="shared" si="105"/>
        <v>0</v>
      </c>
      <c r="J386" s="73">
        <f t="shared" si="105"/>
        <v>0</v>
      </c>
      <c r="K386" s="181"/>
      <c r="L386" s="206">
        <v>2</v>
      </c>
      <c r="M386" s="204">
        <f>IF(K386=0,0,IF(L386=0,"-100,0",IF(L386*100/K386&lt;200,ROUND(L386*100/K386-100,1),ROUND(L386/K386,1)&amp;" р")))</f>
        <v>0</v>
      </c>
      <c r="N386" s="72">
        <f t="shared" si="106"/>
        <v>0</v>
      </c>
      <c r="O386" s="73">
        <f t="shared" si="106"/>
        <v>100</v>
      </c>
      <c r="P386" s="181"/>
      <c r="Q386" s="206">
        <v>2</v>
      </c>
      <c r="R386" s="204">
        <f>IF(P386=0,0,IF(Q386=0,"-100,0",IF(Q386*100/P386&lt;200,ROUND(Q386*100/P386-100,1),ROUND(Q386/P386,1)&amp;" р")))</f>
        <v>0</v>
      </c>
      <c r="S386" s="72">
        <f t="shared" si="107"/>
        <v>0</v>
      </c>
      <c r="T386" s="73">
        <f t="shared" si="107"/>
        <v>100</v>
      </c>
    </row>
    <row r="387" spans="1:20" ht="23.25" customHeight="1">
      <c r="A387" s="215">
        <v>4</v>
      </c>
      <c r="B387" s="348" t="s">
        <v>24</v>
      </c>
      <c r="C387" s="181"/>
      <c r="D387" s="206">
        <v>5</v>
      </c>
      <c r="E387" s="204">
        <f t="shared" si="108"/>
        <v>0</v>
      </c>
      <c r="F387" s="181"/>
      <c r="G387" s="206"/>
      <c r="H387" s="204">
        <f t="shared" si="109"/>
        <v>0</v>
      </c>
      <c r="I387" s="72">
        <f t="shared" si="105"/>
        <v>0</v>
      </c>
      <c r="J387" s="73">
        <f t="shared" si="105"/>
        <v>0</v>
      </c>
      <c r="K387" s="181"/>
      <c r="L387" s="206">
        <v>5</v>
      </c>
      <c r="M387" s="204">
        <f>IF(K387=0,0,IF(L387=0,"-100,0",IF(L387*100/K387&lt;200,ROUND(L387*100/K387-100,1),ROUND(L387/K387,1)&amp;" р")))</f>
        <v>0</v>
      </c>
      <c r="N387" s="72">
        <f t="shared" si="106"/>
        <v>0</v>
      </c>
      <c r="O387" s="73">
        <f t="shared" si="106"/>
        <v>100</v>
      </c>
      <c r="P387" s="181"/>
      <c r="Q387" s="206">
        <v>5</v>
      </c>
      <c r="R387" s="204">
        <f>IF(P387=0,0,IF(Q387=0,"-100,0",IF(Q387*100/P387&lt;200,ROUND(Q387*100/P387-100,1),ROUND(Q387/P387,1)&amp;" р")))</f>
        <v>0</v>
      </c>
      <c r="S387" s="72">
        <f t="shared" si="107"/>
        <v>0</v>
      </c>
      <c r="T387" s="73">
        <f t="shared" si="107"/>
        <v>100</v>
      </c>
    </row>
    <row r="388" spans="1:20" ht="23.25" customHeight="1">
      <c r="A388" s="215">
        <v>5</v>
      </c>
      <c r="B388" s="348" t="s">
        <v>25</v>
      </c>
      <c r="C388" s="181"/>
      <c r="D388" s="206"/>
      <c r="E388" s="204">
        <f t="shared" si="108"/>
        <v>0</v>
      </c>
      <c r="F388" s="181"/>
      <c r="G388" s="206"/>
      <c r="H388" s="204">
        <f t="shared" si="109"/>
        <v>0</v>
      </c>
      <c r="I388" s="72">
        <f aca="true" t="shared" si="110" ref="I388:I404">IF(C388=0,0,F388*100/C388)</f>
        <v>0</v>
      </c>
      <c r="J388" s="73">
        <f aca="true" t="shared" si="111" ref="J388:J404">IF(D388=0,0,G388*100/D388)</f>
        <v>0</v>
      </c>
      <c r="K388" s="181"/>
      <c r="L388" s="206"/>
      <c r="M388" s="204">
        <f aca="true" t="shared" si="112" ref="M388:M404">IF(K388=0,0,IF(L388=0,"-100,0",IF(L388*100/K388&lt;200,ROUND(L388*100/K388-100,1),ROUND(L388/K388,1)&amp;" р")))</f>
        <v>0</v>
      </c>
      <c r="N388" s="72">
        <f aca="true" t="shared" si="113" ref="N388:N404">IF(C388=0,0,K388*100/C388)</f>
        <v>0</v>
      </c>
      <c r="O388" s="73">
        <f aca="true" t="shared" si="114" ref="O388:O404">IF(D388=0,0,L388*100/D388)</f>
        <v>0</v>
      </c>
      <c r="P388" s="181"/>
      <c r="Q388" s="206"/>
      <c r="R388" s="204">
        <f aca="true" t="shared" si="115" ref="R388:R404">IF(P388=0,0,IF(Q388=0,"-100,0",IF(Q388*100/P388&lt;200,ROUND(Q388*100/P388-100,1),ROUND(Q388/P388,1)&amp;" р")))</f>
        <v>0</v>
      </c>
      <c r="S388" s="72">
        <f aca="true" t="shared" si="116" ref="S388:S404">IF(C388=0,0,P388*100/C388)</f>
        <v>0</v>
      </c>
      <c r="T388" s="73">
        <f aca="true" t="shared" si="117" ref="T388:T404">IF(D388=0,0,Q388*100/D388)</f>
        <v>0</v>
      </c>
    </row>
    <row r="389" spans="1:20" ht="23.25" customHeight="1">
      <c r="A389" s="215">
        <v>6</v>
      </c>
      <c r="B389" s="348" t="s">
        <v>26</v>
      </c>
      <c r="C389" s="181"/>
      <c r="D389" s="206">
        <v>5</v>
      </c>
      <c r="E389" s="204">
        <f t="shared" si="108"/>
        <v>0</v>
      </c>
      <c r="F389" s="181"/>
      <c r="G389" s="206"/>
      <c r="H389" s="204">
        <f t="shared" si="109"/>
        <v>0</v>
      </c>
      <c r="I389" s="72">
        <f t="shared" si="110"/>
        <v>0</v>
      </c>
      <c r="J389" s="73">
        <f t="shared" si="111"/>
        <v>0</v>
      </c>
      <c r="K389" s="181"/>
      <c r="L389" s="206">
        <v>5</v>
      </c>
      <c r="M389" s="204">
        <f t="shared" si="112"/>
        <v>0</v>
      </c>
      <c r="N389" s="72">
        <f t="shared" si="113"/>
        <v>0</v>
      </c>
      <c r="O389" s="73">
        <f t="shared" si="114"/>
        <v>100</v>
      </c>
      <c r="P389" s="181"/>
      <c r="Q389" s="206">
        <v>5</v>
      </c>
      <c r="R389" s="204">
        <f t="shared" si="115"/>
        <v>0</v>
      </c>
      <c r="S389" s="72">
        <f t="shared" si="116"/>
        <v>0</v>
      </c>
      <c r="T389" s="73">
        <f t="shared" si="117"/>
        <v>100</v>
      </c>
    </row>
    <row r="390" spans="1:20" ht="23.25" customHeight="1">
      <c r="A390" s="215">
        <v>7</v>
      </c>
      <c r="B390" s="348" t="s">
        <v>27</v>
      </c>
      <c r="C390" s="181"/>
      <c r="D390" s="206"/>
      <c r="E390" s="204">
        <f t="shared" si="108"/>
        <v>0</v>
      </c>
      <c r="F390" s="181"/>
      <c r="G390" s="206"/>
      <c r="H390" s="204">
        <f t="shared" si="109"/>
        <v>0</v>
      </c>
      <c r="I390" s="72">
        <f t="shared" si="110"/>
        <v>0</v>
      </c>
      <c r="J390" s="73">
        <f t="shared" si="111"/>
        <v>0</v>
      </c>
      <c r="K390" s="181"/>
      <c r="L390" s="206"/>
      <c r="M390" s="204">
        <f t="shared" si="112"/>
        <v>0</v>
      </c>
      <c r="N390" s="72">
        <f t="shared" si="113"/>
        <v>0</v>
      </c>
      <c r="O390" s="73">
        <f t="shared" si="114"/>
        <v>0</v>
      </c>
      <c r="P390" s="181"/>
      <c r="Q390" s="206"/>
      <c r="R390" s="204">
        <f t="shared" si="115"/>
        <v>0</v>
      </c>
      <c r="S390" s="72">
        <f t="shared" si="116"/>
        <v>0</v>
      </c>
      <c r="T390" s="73">
        <f t="shared" si="117"/>
        <v>0</v>
      </c>
    </row>
    <row r="391" spans="1:20" ht="23.25" customHeight="1">
      <c r="A391" s="215">
        <v>8</v>
      </c>
      <c r="B391" s="348" t="s">
        <v>28</v>
      </c>
      <c r="C391" s="181"/>
      <c r="D391" s="206"/>
      <c r="E391" s="204">
        <f t="shared" si="108"/>
        <v>0</v>
      </c>
      <c r="F391" s="181"/>
      <c r="G391" s="206"/>
      <c r="H391" s="204">
        <f t="shared" si="109"/>
        <v>0</v>
      </c>
      <c r="I391" s="72">
        <f t="shared" si="110"/>
        <v>0</v>
      </c>
      <c r="J391" s="73">
        <f t="shared" si="111"/>
        <v>0</v>
      </c>
      <c r="K391" s="181"/>
      <c r="L391" s="206"/>
      <c r="M391" s="204">
        <f t="shared" si="112"/>
        <v>0</v>
      </c>
      <c r="N391" s="72">
        <f t="shared" si="113"/>
        <v>0</v>
      </c>
      <c r="O391" s="73">
        <f t="shared" si="114"/>
        <v>0</v>
      </c>
      <c r="P391" s="181"/>
      <c r="Q391" s="206"/>
      <c r="R391" s="204">
        <f t="shared" si="115"/>
        <v>0</v>
      </c>
      <c r="S391" s="72">
        <f t="shared" si="116"/>
        <v>0</v>
      </c>
      <c r="T391" s="73">
        <f t="shared" si="117"/>
        <v>0</v>
      </c>
    </row>
    <row r="392" spans="1:20" ht="23.25" customHeight="1">
      <c r="A392" s="215">
        <v>9</v>
      </c>
      <c r="B392" s="348" t="s">
        <v>29</v>
      </c>
      <c r="C392" s="181"/>
      <c r="D392" s="206">
        <v>3</v>
      </c>
      <c r="E392" s="204">
        <f t="shared" si="108"/>
        <v>0</v>
      </c>
      <c r="F392" s="181"/>
      <c r="G392" s="206"/>
      <c r="H392" s="204">
        <f t="shared" si="109"/>
        <v>0</v>
      </c>
      <c r="I392" s="72">
        <f t="shared" si="110"/>
        <v>0</v>
      </c>
      <c r="J392" s="73">
        <f t="shared" si="111"/>
        <v>0</v>
      </c>
      <c r="K392" s="181"/>
      <c r="L392" s="206">
        <v>3</v>
      </c>
      <c r="M392" s="204">
        <f t="shared" si="112"/>
        <v>0</v>
      </c>
      <c r="N392" s="72">
        <f t="shared" si="113"/>
        <v>0</v>
      </c>
      <c r="O392" s="73">
        <f t="shared" si="114"/>
        <v>100</v>
      </c>
      <c r="P392" s="181"/>
      <c r="Q392" s="206">
        <v>3</v>
      </c>
      <c r="R392" s="204">
        <f t="shared" si="115"/>
        <v>0</v>
      </c>
      <c r="S392" s="72">
        <f t="shared" si="116"/>
        <v>0</v>
      </c>
      <c r="T392" s="73">
        <f t="shared" si="117"/>
        <v>100</v>
      </c>
    </row>
    <row r="393" spans="1:20" ht="23.25" customHeight="1">
      <c r="A393" s="215">
        <v>10</v>
      </c>
      <c r="B393" s="348" t="s">
        <v>30</v>
      </c>
      <c r="C393" s="181"/>
      <c r="D393" s="206"/>
      <c r="E393" s="204">
        <f t="shared" si="108"/>
        <v>0</v>
      </c>
      <c r="F393" s="181"/>
      <c r="G393" s="206"/>
      <c r="H393" s="204">
        <f t="shared" si="109"/>
        <v>0</v>
      </c>
      <c r="I393" s="72">
        <f t="shared" si="110"/>
        <v>0</v>
      </c>
      <c r="J393" s="73">
        <f t="shared" si="111"/>
        <v>0</v>
      </c>
      <c r="K393" s="181"/>
      <c r="L393" s="206"/>
      <c r="M393" s="204">
        <f t="shared" si="112"/>
        <v>0</v>
      </c>
      <c r="N393" s="72">
        <f t="shared" si="113"/>
        <v>0</v>
      </c>
      <c r="O393" s="73">
        <f t="shared" si="114"/>
        <v>0</v>
      </c>
      <c r="P393" s="181"/>
      <c r="Q393" s="206"/>
      <c r="R393" s="204">
        <f t="shared" si="115"/>
        <v>0</v>
      </c>
      <c r="S393" s="72">
        <f t="shared" si="116"/>
        <v>0</v>
      </c>
      <c r="T393" s="73">
        <f t="shared" si="117"/>
        <v>0</v>
      </c>
    </row>
    <row r="394" spans="1:20" ht="23.25" customHeight="1">
      <c r="A394" s="215">
        <v>11</v>
      </c>
      <c r="B394" s="348" t="s">
        <v>31</v>
      </c>
      <c r="C394" s="181"/>
      <c r="D394" s="206"/>
      <c r="E394" s="204">
        <f t="shared" si="108"/>
        <v>0</v>
      </c>
      <c r="F394" s="181"/>
      <c r="G394" s="206"/>
      <c r="H394" s="204">
        <f t="shared" si="109"/>
        <v>0</v>
      </c>
      <c r="I394" s="72">
        <f t="shared" si="110"/>
        <v>0</v>
      </c>
      <c r="J394" s="73">
        <f t="shared" si="111"/>
        <v>0</v>
      </c>
      <c r="K394" s="181"/>
      <c r="L394" s="206"/>
      <c r="M394" s="204">
        <f t="shared" si="112"/>
        <v>0</v>
      </c>
      <c r="N394" s="72">
        <f t="shared" si="113"/>
        <v>0</v>
      </c>
      <c r="O394" s="73">
        <f t="shared" si="114"/>
        <v>0</v>
      </c>
      <c r="P394" s="181"/>
      <c r="Q394" s="206"/>
      <c r="R394" s="204">
        <f t="shared" si="115"/>
        <v>0</v>
      </c>
      <c r="S394" s="72">
        <f t="shared" si="116"/>
        <v>0</v>
      </c>
      <c r="T394" s="73">
        <f t="shared" si="117"/>
        <v>0</v>
      </c>
    </row>
    <row r="395" spans="1:20" ht="23.25" customHeight="1">
      <c r="A395" s="215">
        <v>12</v>
      </c>
      <c r="B395" s="348" t="s">
        <v>32</v>
      </c>
      <c r="C395" s="181"/>
      <c r="D395" s="206"/>
      <c r="E395" s="204">
        <f t="shared" si="108"/>
        <v>0</v>
      </c>
      <c r="F395" s="181"/>
      <c r="G395" s="206"/>
      <c r="H395" s="204">
        <f t="shared" si="109"/>
        <v>0</v>
      </c>
      <c r="I395" s="72">
        <f t="shared" si="110"/>
        <v>0</v>
      </c>
      <c r="J395" s="73">
        <f t="shared" si="111"/>
        <v>0</v>
      </c>
      <c r="K395" s="181"/>
      <c r="L395" s="206"/>
      <c r="M395" s="204">
        <f t="shared" si="112"/>
        <v>0</v>
      </c>
      <c r="N395" s="72">
        <f t="shared" si="113"/>
        <v>0</v>
      </c>
      <c r="O395" s="73">
        <f t="shared" si="114"/>
        <v>0</v>
      </c>
      <c r="P395" s="181"/>
      <c r="Q395" s="206"/>
      <c r="R395" s="204">
        <f t="shared" si="115"/>
        <v>0</v>
      </c>
      <c r="S395" s="72">
        <f t="shared" si="116"/>
        <v>0</v>
      </c>
      <c r="T395" s="73">
        <f t="shared" si="117"/>
        <v>0</v>
      </c>
    </row>
    <row r="396" spans="1:20" ht="23.25" customHeight="1">
      <c r="A396" s="215">
        <v>13</v>
      </c>
      <c r="B396" s="348" t="s">
        <v>33</v>
      </c>
      <c r="C396" s="181"/>
      <c r="D396" s="206"/>
      <c r="E396" s="204">
        <f t="shared" si="108"/>
        <v>0</v>
      </c>
      <c r="F396" s="181"/>
      <c r="G396" s="206"/>
      <c r="H396" s="204">
        <f t="shared" si="109"/>
        <v>0</v>
      </c>
      <c r="I396" s="72">
        <f t="shared" si="110"/>
        <v>0</v>
      </c>
      <c r="J396" s="73">
        <f t="shared" si="111"/>
        <v>0</v>
      </c>
      <c r="K396" s="181"/>
      <c r="L396" s="206"/>
      <c r="M396" s="204">
        <f t="shared" si="112"/>
        <v>0</v>
      </c>
      <c r="N396" s="72">
        <f t="shared" si="113"/>
        <v>0</v>
      </c>
      <c r="O396" s="73">
        <f t="shared" si="114"/>
        <v>0</v>
      </c>
      <c r="P396" s="181"/>
      <c r="Q396" s="206"/>
      <c r="R396" s="204">
        <f t="shared" si="115"/>
        <v>0</v>
      </c>
      <c r="S396" s="72">
        <f t="shared" si="116"/>
        <v>0</v>
      </c>
      <c r="T396" s="73">
        <f t="shared" si="117"/>
        <v>0</v>
      </c>
    </row>
    <row r="397" spans="1:20" ht="23.25" customHeight="1">
      <c r="A397" s="215">
        <v>14</v>
      </c>
      <c r="B397" s="348" t="s">
        <v>34</v>
      </c>
      <c r="C397" s="181"/>
      <c r="D397" s="206">
        <v>4</v>
      </c>
      <c r="E397" s="204">
        <f t="shared" si="108"/>
        <v>0</v>
      </c>
      <c r="F397" s="181"/>
      <c r="G397" s="206"/>
      <c r="H397" s="204">
        <f t="shared" si="109"/>
        <v>0</v>
      </c>
      <c r="I397" s="72">
        <f t="shared" si="110"/>
        <v>0</v>
      </c>
      <c r="J397" s="73">
        <f t="shared" si="111"/>
        <v>0</v>
      </c>
      <c r="K397" s="181"/>
      <c r="L397" s="206">
        <v>3</v>
      </c>
      <c r="M397" s="204">
        <f t="shared" si="112"/>
        <v>0</v>
      </c>
      <c r="N397" s="72">
        <f t="shared" si="113"/>
        <v>0</v>
      </c>
      <c r="O397" s="73">
        <f t="shared" si="114"/>
        <v>75</v>
      </c>
      <c r="P397" s="181"/>
      <c r="Q397" s="206">
        <v>3</v>
      </c>
      <c r="R397" s="204">
        <f t="shared" si="115"/>
        <v>0</v>
      </c>
      <c r="S397" s="72">
        <f t="shared" si="116"/>
        <v>0</v>
      </c>
      <c r="T397" s="73">
        <f t="shared" si="117"/>
        <v>75</v>
      </c>
    </row>
    <row r="398" spans="1:20" ht="23.25" customHeight="1">
      <c r="A398" s="215">
        <v>15</v>
      </c>
      <c r="B398" s="348" t="s">
        <v>35</v>
      </c>
      <c r="C398" s="181"/>
      <c r="D398" s="206">
        <v>10</v>
      </c>
      <c r="E398" s="204">
        <f t="shared" si="108"/>
        <v>0</v>
      </c>
      <c r="F398" s="181"/>
      <c r="G398" s="206"/>
      <c r="H398" s="204">
        <f t="shared" si="109"/>
        <v>0</v>
      </c>
      <c r="I398" s="72">
        <f t="shared" si="110"/>
        <v>0</v>
      </c>
      <c r="J398" s="73">
        <f t="shared" si="111"/>
        <v>0</v>
      </c>
      <c r="K398" s="181"/>
      <c r="L398" s="206">
        <v>10</v>
      </c>
      <c r="M398" s="204">
        <f t="shared" si="112"/>
        <v>0</v>
      </c>
      <c r="N398" s="72">
        <f t="shared" si="113"/>
        <v>0</v>
      </c>
      <c r="O398" s="73">
        <f t="shared" si="114"/>
        <v>100</v>
      </c>
      <c r="P398" s="181"/>
      <c r="Q398" s="206">
        <v>10</v>
      </c>
      <c r="R398" s="204">
        <f t="shared" si="115"/>
        <v>0</v>
      </c>
      <c r="S398" s="72">
        <f t="shared" si="116"/>
        <v>0</v>
      </c>
      <c r="T398" s="73">
        <f t="shared" si="117"/>
        <v>100</v>
      </c>
    </row>
    <row r="399" spans="1:20" ht="23.25" customHeight="1">
      <c r="A399" s="215">
        <v>16</v>
      </c>
      <c r="B399" s="348" t="s">
        <v>36</v>
      </c>
      <c r="C399" s="181"/>
      <c r="D399" s="206">
        <v>55</v>
      </c>
      <c r="E399" s="204">
        <f t="shared" si="108"/>
        <v>0</v>
      </c>
      <c r="F399" s="181"/>
      <c r="G399" s="206"/>
      <c r="H399" s="204">
        <f t="shared" si="109"/>
        <v>0</v>
      </c>
      <c r="I399" s="72">
        <f t="shared" si="110"/>
        <v>0</v>
      </c>
      <c r="J399" s="73">
        <f t="shared" si="111"/>
        <v>0</v>
      </c>
      <c r="K399" s="181"/>
      <c r="L399" s="206">
        <v>49</v>
      </c>
      <c r="M399" s="204">
        <f t="shared" si="112"/>
        <v>0</v>
      </c>
      <c r="N399" s="72">
        <f t="shared" si="113"/>
        <v>0</v>
      </c>
      <c r="O399" s="73">
        <f t="shared" si="114"/>
        <v>89.0909090909091</v>
      </c>
      <c r="P399" s="181"/>
      <c r="Q399" s="206">
        <v>48</v>
      </c>
      <c r="R399" s="204">
        <f t="shared" si="115"/>
        <v>0</v>
      </c>
      <c r="S399" s="72">
        <f t="shared" si="116"/>
        <v>0</v>
      </c>
      <c r="T399" s="73">
        <f t="shared" si="117"/>
        <v>87.27272727272727</v>
      </c>
    </row>
    <row r="400" spans="1:20" ht="23.25" customHeight="1">
      <c r="A400" s="215">
        <v>17</v>
      </c>
      <c r="B400" s="348" t="s">
        <v>37</v>
      </c>
      <c r="C400" s="181"/>
      <c r="D400" s="206">
        <v>15</v>
      </c>
      <c r="E400" s="204">
        <f t="shared" si="108"/>
        <v>0</v>
      </c>
      <c r="F400" s="181"/>
      <c r="G400" s="206">
        <v>2</v>
      </c>
      <c r="H400" s="204">
        <f t="shared" si="109"/>
        <v>0</v>
      </c>
      <c r="I400" s="72">
        <f t="shared" si="110"/>
        <v>0</v>
      </c>
      <c r="J400" s="73">
        <f t="shared" si="111"/>
        <v>13.333333333333334</v>
      </c>
      <c r="K400" s="181"/>
      <c r="L400" s="206">
        <v>13</v>
      </c>
      <c r="M400" s="204">
        <f t="shared" si="112"/>
        <v>0</v>
      </c>
      <c r="N400" s="72">
        <f t="shared" si="113"/>
        <v>0</v>
      </c>
      <c r="O400" s="73">
        <f t="shared" si="114"/>
        <v>86.66666666666667</v>
      </c>
      <c r="P400" s="181"/>
      <c r="Q400" s="206">
        <v>13</v>
      </c>
      <c r="R400" s="204">
        <f t="shared" si="115"/>
        <v>0</v>
      </c>
      <c r="S400" s="72">
        <f t="shared" si="116"/>
        <v>0</v>
      </c>
      <c r="T400" s="73">
        <f t="shared" si="117"/>
        <v>86.66666666666667</v>
      </c>
    </row>
    <row r="401" spans="1:20" ht="23.25" customHeight="1">
      <c r="A401" s="215">
        <v>18</v>
      </c>
      <c r="B401" s="348" t="s">
        <v>38</v>
      </c>
      <c r="C401" s="181"/>
      <c r="D401" s="206"/>
      <c r="E401" s="204">
        <f t="shared" si="108"/>
        <v>0</v>
      </c>
      <c r="F401" s="181"/>
      <c r="G401" s="206"/>
      <c r="H401" s="204">
        <f t="shared" si="109"/>
        <v>0</v>
      </c>
      <c r="I401" s="72">
        <f t="shared" si="110"/>
        <v>0</v>
      </c>
      <c r="J401" s="73">
        <f t="shared" si="111"/>
        <v>0</v>
      </c>
      <c r="K401" s="181"/>
      <c r="L401" s="206"/>
      <c r="M401" s="204">
        <f t="shared" si="112"/>
        <v>0</v>
      </c>
      <c r="N401" s="72">
        <f t="shared" si="113"/>
        <v>0</v>
      </c>
      <c r="O401" s="73">
        <f t="shared" si="114"/>
        <v>0</v>
      </c>
      <c r="P401" s="181"/>
      <c r="Q401" s="206"/>
      <c r="R401" s="204">
        <f t="shared" si="115"/>
        <v>0</v>
      </c>
      <c r="S401" s="72">
        <f t="shared" si="116"/>
        <v>0</v>
      </c>
      <c r="T401" s="73">
        <f t="shared" si="117"/>
        <v>0</v>
      </c>
    </row>
    <row r="402" spans="1:20" ht="23.25" customHeight="1">
      <c r="A402" s="215">
        <v>19</v>
      </c>
      <c r="B402" s="348" t="s">
        <v>39</v>
      </c>
      <c r="C402" s="181"/>
      <c r="D402" s="206"/>
      <c r="E402" s="204">
        <f t="shared" si="108"/>
        <v>0</v>
      </c>
      <c r="F402" s="181"/>
      <c r="G402" s="206"/>
      <c r="H402" s="204">
        <f t="shared" si="109"/>
        <v>0</v>
      </c>
      <c r="I402" s="72">
        <f t="shared" si="110"/>
        <v>0</v>
      </c>
      <c r="J402" s="73">
        <f t="shared" si="111"/>
        <v>0</v>
      </c>
      <c r="K402" s="181"/>
      <c r="L402" s="206"/>
      <c r="M402" s="204">
        <f t="shared" si="112"/>
        <v>0</v>
      </c>
      <c r="N402" s="72">
        <f t="shared" si="113"/>
        <v>0</v>
      </c>
      <c r="O402" s="73">
        <f t="shared" si="114"/>
        <v>0</v>
      </c>
      <c r="P402" s="181"/>
      <c r="Q402" s="206"/>
      <c r="R402" s="204">
        <f t="shared" si="115"/>
        <v>0</v>
      </c>
      <c r="S402" s="72">
        <f t="shared" si="116"/>
        <v>0</v>
      </c>
      <c r="T402" s="73">
        <f t="shared" si="117"/>
        <v>0</v>
      </c>
    </row>
    <row r="403" spans="1:20" ht="23.25" customHeight="1">
      <c r="A403" s="215">
        <v>20</v>
      </c>
      <c r="B403" s="348" t="s">
        <v>40</v>
      </c>
      <c r="C403" s="181"/>
      <c r="D403" s="206">
        <v>3</v>
      </c>
      <c r="E403" s="204">
        <f t="shared" si="108"/>
        <v>0</v>
      </c>
      <c r="F403" s="181"/>
      <c r="G403" s="206"/>
      <c r="H403" s="204">
        <f t="shared" si="109"/>
        <v>0</v>
      </c>
      <c r="I403" s="72">
        <f t="shared" si="110"/>
        <v>0</v>
      </c>
      <c r="J403" s="73">
        <f t="shared" si="111"/>
        <v>0</v>
      </c>
      <c r="K403" s="181"/>
      <c r="L403" s="206">
        <v>2</v>
      </c>
      <c r="M403" s="204">
        <f t="shared" si="112"/>
        <v>0</v>
      </c>
      <c r="N403" s="72">
        <f t="shared" si="113"/>
        <v>0</v>
      </c>
      <c r="O403" s="73">
        <f t="shared" si="114"/>
        <v>66.66666666666667</v>
      </c>
      <c r="P403" s="181"/>
      <c r="Q403" s="206">
        <v>2</v>
      </c>
      <c r="R403" s="204">
        <f t="shared" si="115"/>
        <v>0</v>
      </c>
      <c r="S403" s="72">
        <f t="shared" si="116"/>
        <v>0</v>
      </c>
      <c r="T403" s="73">
        <f t="shared" si="117"/>
        <v>66.66666666666667</v>
      </c>
    </row>
    <row r="404" spans="1:20" ht="23.25" customHeight="1" thickBot="1">
      <c r="A404" s="346">
        <v>21</v>
      </c>
      <c r="B404" s="344" t="s">
        <v>447</v>
      </c>
      <c r="C404" s="181"/>
      <c r="D404" s="206">
        <v>39</v>
      </c>
      <c r="E404" s="204">
        <f t="shared" si="108"/>
        <v>0</v>
      </c>
      <c r="F404" s="181"/>
      <c r="G404" s="206">
        <v>2</v>
      </c>
      <c r="H404" s="204">
        <f t="shared" si="109"/>
        <v>0</v>
      </c>
      <c r="I404" s="72">
        <f t="shared" si="110"/>
        <v>0</v>
      </c>
      <c r="J404" s="73">
        <f t="shared" si="111"/>
        <v>5.128205128205129</v>
      </c>
      <c r="K404" s="181"/>
      <c r="L404" s="206">
        <v>29</v>
      </c>
      <c r="M404" s="204">
        <f t="shared" si="112"/>
        <v>0</v>
      </c>
      <c r="N404" s="72">
        <f t="shared" si="113"/>
        <v>0</v>
      </c>
      <c r="O404" s="73">
        <f t="shared" si="114"/>
        <v>74.35897435897436</v>
      </c>
      <c r="P404" s="181"/>
      <c r="Q404" s="206">
        <v>29</v>
      </c>
      <c r="R404" s="204">
        <f t="shared" si="115"/>
        <v>0</v>
      </c>
      <c r="S404" s="72">
        <f t="shared" si="116"/>
        <v>0</v>
      </c>
      <c r="T404" s="73">
        <f t="shared" si="117"/>
        <v>74.35897435897436</v>
      </c>
    </row>
    <row r="405" spans="1:20" ht="23.25" customHeight="1" thickBot="1">
      <c r="A405" s="216">
        <v>22</v>
      </c>
      <c r="B405" s="341" t="s">
        <v>564</v>
      </c>
      <c r="C405" s="207">
        <v>0</v>
      </c>
      <c r="D405" s="214">
        <v>150</v>
      </c>
      <c r="E405" s="64">
        <f>IF(C405=0,0,IF(D405=0,"-100,0",IF(D405*100/C405&lt;200,ROUND(D405*100/C405-100,1),ROUND(D405/C405,1)&amp;" р")))</f>
        <v>0</v>
      </c>
      <c r="F405" s="207">
        <v>0</v>
      </c>
      <c r="G405" s="214">
        <v>4</v>
      </c>
      <c r="H405" s="64">
        <f>IF(F405=0,0,IF(G405=0,"-100,0",IF(G405*100/F405&lt;200,ROUND(G405*100/F405-100,1),ROUND(G405/F405,1)&amp;" р")))</f>
        <v>0</v>
      </c>
      <c r="I405" s="65">
        <f>IF(C405=0,0,F405*100/C405)</f>
        <v>0</v>
      </c>
      <c r="J405" s="66">
        <f>IF(D405=0,0,G405*100/D405)</f>
        <v>2.6666666666666665</v>
      </c>
      <c r="K405" s="207">
        <v>0</v>
      </c>
      <c r="L405" s="214">
        <v>128</v>
      </c>
      <c r="M405" s="64">
        <f>IF(K405=0,0,IF(L405=0,"-100,0",IF(L405*100/K405&lt;200,ROUND(L405*100/K405-100,1),ROUND(L405/K405,1)&amp;" р")))</f>
        <v>0</v>
      </c>
      <c r="N405" s="65">
        <f>IF(C405=0,0,K405*100/C405)</f>
        <v>0</v>
      </c>
      <c r="O405" s="66">
        <f>IF(D405=0,0,L405*100/D405)</f>
        <v>85.33333333333333</v>
      </c>
      <c r="P405" s="207">
        <v>0</v>
      </c>
      <c r="Q405" s="214">
        <v>127</v>
      </c>
      <c r="R405" s="64">
        <f>IF(P405=0,0,IF(Q405=0,"-100,0",IF(Q405*100/P405&lt;200,ROUND(Q405*100/P405-100,1),ROUND(Q405/P405,1)&amp;" р")))</f>
        <v>0</v>
      </c>
      <c r="S405" s="65">
        <f>IF(C405=0,0,P405*100/C405)</f>
        <v>0</v>
      </c>
      <c r="T405" s="66">
        <f>IF(D405=0,0,Q405*100/D405)</f>
        <v>84.66666666666667</v>
      </c>
    </row>
    <row r="406" spans="1:20" ht="6" customHeight="1">
      <c r="A406" s="75"/>
      <c r="B406" s="76"/>
      <c r="C406" s="77"/>
      <c r="D406" s="77"/>
      <c r="E406" s="78"/>
      <c r="F406" s="77"/>
      <c r="G406" s="77"/>
      <c r="H406" s="78"/>
      <c r="I406" s="79"/>
      <c r="J406" s="79"/>
      <c r="K406" s="67"/>
      <c r="L406" s="67"/>
      <c r="M406" s="67"/>
      <c r="N406" s="67"/>
      <c r="O406" s="67"/>
      <c r="P406" s="67"/>
      <c r="Q406" s="67"/>
      <c r="R406" s="67"/>
      <c r="S406" s="67"/>
      <c r="T406" s="67"/>
    </row>
    <row r="407" spans="1:20" ht="15.75">
      <c r="A407" s="80" t="s">
        <v>801</v>
      </c>
      <c r="B407" s="80"/>
      <c r="C407" s="80"/>
      <c r="D407" s="80"/>
      <c r="E407" s="80"/>
      <c r="F407" s="80"/>
      <c r="G407" s="80"/>
      <c r="H407" s="80"/>
      <c r="I407" s="80"/>
      <c r="J407" s="80"/>
      <c r="K407" s="67"/>
      <c r="L407" s="67"/>
      <c r="M407" s="67"/>
      <c r="N407" s="67"/>
      <c r="O407" s="67"/>
      <c r="P407" s="67"/>
      <c r="Q407" s="67"/>
      <c r="R407" s="67"/>
      <c r="S407" s="67"/>
      <c r="T407" s="67"/>
    </row>
    <row r="408" spans="1:20" ht="6.75" customHeight="1" thickBot="1">
      <c r="A408" s="67"/>
      <c r="B408" s="6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67"/>
      <c r="R408" s="67"/>
      <c r="S408" s="67"/>
      <c r="T408" s="67"/>
    </row>
    <row r="409" spans="1:20" ht="31.5" customHeight="1" thickBot="1">
      <c r="A409" s="666" t="s">
        <v>202</v>
      </c>
      <c r="B409" s="715" t="s">
        <v>203</v>
      </c>
      <c r="C409" s="688" t="s">
        <v>93</v>
      </c>
      <c r="D409" s="688"/>
      <c r="E409" s="688"/>
      <c r="F409" s="730" t="s">
        <v>60</v>
      </c>
      <c r="G409" s="730"/>
      <c r="H409" s="730"/>
      <c r="I409" s="693" t="s">
        <v>45</v>
      </c>
      <c r="J409" s="694"/>
      <c r="K409" s="694"/>
      <c r="L409" s="694"/>
      <c r="M409" s="694"/>
      <c r="N409" s="695"/>
      <c r="O409" s="688" t="s">
        <v>329</v>
      </c>
      <c r="P409" s="688"/>
      <c r="Q409" s="688"/>
      <c r="R409" s="1"/>
      <c r="S409" s="1"/>
      <c r="T409" s="1"/>
    </row>
    <row r="410" spans="1:20" ht="45" customHeight="1" thickBot="1">
      <c r="A410" s="667"/>
      <c r="B410" s="716"/>
      <c r="C410" s="688"/>
      <c r="D410" s="688"/>
      <c r="E410" s="688"/>
      <c r="F410" s="731" t="s">
        <v>326</v>
      </c>
      <c r="G410" s="731"/>
      <c r="H410" s="731"/>
      <c r="I410" s="692" t="s">
        <v>327</v>
      </c>
      <c r="J410" s="692"/>
      <c r="K410" s="692"/>
      <c r="L410" s="692" t="s">
        <v>328</v>
      </c>
      <c r="M410" s="692"/>
      <c r="N410" s="692"/>
      <c r="O410" s="688"/>
      <c r="P410" s="688"/>
      <c r="Q410" s="688"/>
      <c r="R410" s="1"/>
      <c r="S410" s="1"/>
      <c r="T410" s="1"/>
    </row>
    <row r="411" spans="1:20" ht="16.5" thickBot="1">
      <c r="A411" s="668"/>
      <c r="B411" s="717"/>
      <c r="C411" s="81">
        <f>C383</f>
        <v>2012</v>
      </c>
      <c r="D411" s="211">
        <f>D383</f>
        <v>2013</v>
      </c>
      <c r="E411" s="212" t="s">
        <v>204</v>
      </c>
      <c r="F411" s="81">
        <f>C411</f>
        <v>2012</v>
      </c>
      <c r="G411" s="211">
        <f>D411</f>
        <v>2013</v>
      </c>
      <c r="H411" s="212" t="s">
        <v>204</v>
      </c>
      <c r="I411" s="81">
        <f>F411</f>
        <v>2012</v>
      </c>
      <c r="J411" s="211">
        <f>G411</f>
        <v>2013</v>
      </c>
      <c r="K411" s="212" t="s">
        <v>204</v>
      </c>
      <c r="L411" s="81">
        <f>I411</f>
        <v>2012</v>
      </c>
      <c r="M411" s="211">
        <f>J411</f>
        <v>2013</v>
      </c>
      <c r="N411" s="212" t="s">
        <v>204</v>
      </c>
      <c r="O411" s="81">
        <f>L411</f>
        <v>2012</v>
      </c>
      <c r="P411" s="211">
        <f>M411</f>
        <v>2013</v>
      </c>
      <c r="Q411" s="212" t="s">
        <v>204</v>
      </c>
      <c r="R411" s="1"/>
      <c r="S411" s="1"/>
      <c r="T411" s="1"/>
    </row>
    <row r="412" spans="1:20" ht="23.25" customHeight="1">
      <c r="A412" s="345">
        <v>1</v>
      </c>
      <c r="B412" s="347" t="s">
        <v>21</v>
      </c>
      <c r="C412" s="180"/>
      <c r="D412" s="205">
        <v>3</v>
      </c>
      <c r="E412" s="203">
        <f aca="true" t="shared" si="118" ref="E412:E419">IF(C412=0,0,IF(D412=0,"-100,0",IF(D412*100/C412&lt;200,ROUND(D412*100/C412-100,1),ROUND(D412/C412,1)&amp;" р")))</f>
        <v>0</v>
      </c>
      <c r="F412" s="180"/>
      <c r="G412" s="205"/>
      <c r="H412" s="203">
        <f aca="true" t="shared" si="119" ref="H412:H419">IF(F412=0,0,IF(G412=0,"-100,0",IF(G412*100/F412&lt;200,ROUND(G412*100/F412-100,1),ROUND(G412/F412,1)&amp;" р")))</f>
        <v>0</v>
      </c>
      <c r="I412" s="180"/>
      <c r="J412" s="205"/>
      <c r="K412" s="203">
        <f aca="true" t="shared" si="120" ref="K412:K419">IF(I412=0,0,IF(J412=0,"-100,0",IF(J412*100/I412&lt;200,ROUND(J412*100/I412-100,1),ROUND(J412/I412,1)&amp;" р")))</f>
        <v>0</v>
      </c>
      <c r="L412" s="180"/>
      <c r="M412" s="205"/>
      <c r="N412" s="203">
        <f aca="true" t="shared" si="121" ref="N412:N419">IF(L412=0,0,IF(M412=0,"-100,0",IF(M412*100/L412&lt;200,ROUND(M412*100/L412-100,1),ROUND(M412/L412,1)&amp;" р")))</f>
        <v>0</v>
      </c>
      <c r="O412" s="180"/>
      <c r="P412" s="205"/>
      <c r="Q412" s="203">
        <f aca="true" t="shared" si="122" ref="Q412:Q432">IF(O412=0,0,IF(P412=0,"-100,0",IF(P412*100/O412&lt;200,ROUND(P412*100/O412-100,1),ROUND(P412/O412,1)&amp;" р")))</f>
        <v>0</v>
      </c>
      <c r="R412" s="1"/>
      <c r="S412" s="1"/>
      <c r="T412" s="1"/>
    </row>
    <row r="413" spans="1:20" ht="23.25" customHeight="1">
      <c r="A413" s="215">
        <v>2</v>
      </c>
      <c r="B413" s="348" t="s">
        <v>22</v>
      </c>
      <c r="C413" s="181"/>
      <c r="D413" s="206">
        <v>2</v>
      </c>
      <c r="E413" s="204">
        <f t="shared" si="118"/>
        <v>0</v>
      </c>
      <c r="F413" s="181"/>
      <c r="G413" s="206"/>
      <c r="H413" s="204">
        <f t="shared" si="119"/>
        <v>0</v>
      </c>
      <c r="I413" s="181"/>
      <c r="J413" s="206"/>
      <c r="K413" s="204">
        <f t="shared" si="120"/>
        <v>0</v>
      </c>
      <c r="L413" s="181"/>
      <c r="M413" s="206"/>
      <c r="N413" s="204">
        <f t="shared" si="121"/>
        <v>0</v>
      </c>
      <c r="O413" s="181"/>
      <c r="P413" s="206"/>
      <c r="Q413" s="204">
        <f t="shared" si="122"/>
        <v>0</v>
      </c>
      <c r="R413" s="1"/>
      <c r="S413" s="1"/>
      <c r="T413" s="1"/>
    </row>
    <row r="414" spans="1:20" ht="23.25" customHeight="1">
      <c r="A414" s="215">
        <v>3</v>
      </c>
      <c r="B414" s="348" t="s">
        <v>23</v>
      </c>
      <c r="C414" s="181"/>
      <c r="D414" s="206"/>
      <c r="E414" s="204">
        <f t="shared" si="118"/>
        <v>0</v>
      </c>
      <c r="F414" s="181"/>
      <c r="G414" s="206"/>
      <c r="H414" s="204">
        <f t="shared" si="119"/>
        <v>0</v>
      </c>
      <c r="I414" s="181"/>
      <c r="J414" s="206"/>
      <c r="K414" s="204">
        <f t="shared" si="120"/>
        <v>0</v>
      </c>
      <c r="L414" s="181"/>
      <c r="M414" s="206"/>
      <c r="N414" s="204">
        <f t="shared" si="121"/>
        <v>0</v>
      </c>
      <c r="O414" s="181"/>
      <c r="P414" s="206"/>
      <c r="Q414" s="204">
        <f t="shared" si="122"/>
        <v>0</v>
      </c>
      <c r="R414" s="1"/>
      <c r="S414" s="1"/>
      <c r="T414" s="1"/>
    </row>
    <row r="415" spans="1:20" ht="23.25" customHeight="1">
      <c r="A415" s="215">
        <v>4</v>
      </c>
      <c r="B415" s="348" t="s">
        <v>24</v>
      </c>
      <c r="C415" s="181"/>
      <c r="D415" s="206">
        <v>6</v>
      </c>
      <c r="E415" s="204">
        <f t="shared" si="118"/>
        <v>0</v>
      </c>
      <c r="F415" s="181"/>
      <c r="G415" s="206"/>
      <c r="H415" s="204">
        <f t="shared" si="119"/>
        <v>0</v>
      </c>
      <c r="I415" s="181"/>
      <c r="J415" s="206"/>
      <c r="K415" s="204">
        <f t="shared" si="120"/>
        <v>0</v>
      </c>
      <c r="L415" s="181"/>
      <c r="M415" s="206"/>
      <c r="N415" s="204">
        <f t="shared" si="121"/>
        <v>0</v>
      </c>
      <c r="O415" s="181"/>
      <c r="P415" s="206"/>
      <c r="Q415" s="204">
        <f t="shared" si="122"/>
        <v>0</v>
      </c>
      <c r="R415" s="1"/>
      <c r="S415" s="1"/>
      <c r="T415" s="1"/>
    </row>
    <row r="416" spans="1:20" ht="23.25" customHeight="1">
      <c r="A416" s="215">
        <v>5</v>
      </c>
      <c r="B416" s="348" t="s">
        <v>25</v>
      </c>
      <c r="C416" s="181"/>
      <c r="D416" s="206"/>
      <c r="E416" s="204">
        <f t="shared" si="118"/>
        <v>0</v>
      </c>
      <c r="F416" s="181"/>
      <c r="G416" s="206"/>
      <c r="H416" s="204">
        <f t="shared" si="119"/>
        <v>0</v>
      </c>
      <c r="I416" s="181"/>
      <c r="J416" s="206"/>
      <c r="K416" s="204">
        <f t="shared" si="120"/>
        <v>0</v>
      </c>
      <c r="L416" s="181"/>
      <c r="M416" s="206"/>
      <c r="N416" s="204">
        <f t="shared" si="121"/>
        <v>0</v>
      </c>
      <c r="O416" s="181"/>
      <c r="P416" s="206"/>
      <c r="Q416" s="204">
        <f t="shared" si="122"/>
        <v>0</v>
      </c>
      <c r="R416" s="1"/>
      <c r="S416" s="1"/>
      <c r="T416" s="1"/>
    </row>
    <row r="417" spans="1:20" ht="23.25" customHeight="1">
      <c r="A417" s="215">
        <v>6</v>
      </c>
      <c r="B417" s="348" t="s">
        <v>26</v>
      </c>
      <c r="C417" s="181"/>
      <c r="D417" s="206">
        <v>3</v>
      </c>
      <c r="E417" s="204">
        <f t="shared" si="118"/>
        <v>0</v>
      </c>
      <c r="F417" s="181"/>
      <c r="G417" s="206">
        <v>1</v>
      </c>
      <c r="H417" s="204">
        <f t="shared" si="119"/>
        <v>0</v>
      </c>
      <c r="I417" s="181"/>
      <c r="J417" s="206"/>
      <c r="K417" s="204">
        <f t="shared" si="120"/>
        <v>0</v>
      </c>
      <c r="L417" s="181"/>
      <c r="M417" s="206"/>
      <c r="N417" s="204">
        <f t="shared" si="121"/>
        <v>0</v>
      </c>
      <c r="O417" s="181"/>
      <c r="P417" s="206"/>
      <c r="Q417" s="204">
        <f t="shared" si="122"/>
        <v>0</v>
      </c>
      <c r="R417" s="1"/>
      <c r="S417" s="1"/>
      <c r="T417" s="1"/>
    </row>
    <row r="418" spans="1:20" ht="23.25" customHeight="1">
      <c r="A418" s="215">
        <v>7</v>
      </c>
      <c r="B418" s="348" t="s">
        <v>27</v>
      </c>
      <c r="C418" s="181"/>
      <c r="D418" s="206"/>
      <c r="E418" s="204">
        <f t="shared" si="118"/>
        <v>0</v>
      </c>
      <c r="F418" s="181"/>
      <c r="G418" s="206"/>
      <c r="H418" s="204">
        <f t="shared" si="119"/>
        <v>0</v>
      </c>
      <c r="I418" s="181"/>
      <c r="J418" s="206"/>
      <c r="K418" s="204">
        <f t="shared" si="120"/>
        <v>0</v>
      </c>
      <c r="L418" s="181"/>
      <c r="M418" s="206"/>
      <c r="N418" s="204">
        <f t="shared" si="121"/>
        <v>0</v>
      </c>
      <c r="O418" s="181"/>
      <c r="P418" s="206"/>
      <c r="Q418" s="204">
        <f t="shared" si="122"/>
        <v>0</v>
      </c>
      <c r="R418" s="1"/>
      <c r="S418" s="1"/>
      <c r="T418" s="1"/>
    </row>
    <row r="419" spans="1:20" ht="23.25" customHeight="1">
      <c r="A419" s="215">
        <v>8</v>
      </c>
      <c r="B419" s="348" t="s">
        <v>28</v>
      </c>
      <c r="C419" s="181"/>
      <c r="D419" s="206"/>
      <c r="E419" s="204">
        <f t="shared" si="118"/>
        <v>0</v>
      </c>
      <c r="F419" s="181"/>
      <c r="G419" s="206"/>
      <c r="H419" s="204">
        <f t="shared" si="119"/>
        <v>0</v>
      </c>
      <c r="I419" s="181"/>
      <c r="J419" s="206"/>
      <c r="K419" s="204">
        <f t="shared" si="120"/>
        <v>0</v>
      </c>
      <c r="L419" s="181"/>
      <c r="M419" s="206"/>
      <c r="N419" s="204">
        <f t="shared" si="121"/>
        <v>0</v>
      </c>
      <c r="O419" s="181"/>
      <c r="P419" s="206"/>
      <c r="Q419" s="204">
        <f t="shared" si="122"/>
        <v>0</v>
      </c>
      <c r="R419" s="1"/>
      <c r="S419" s="1"/>
      <c r="T419" s="1"/>
    </row>
    <row r="420" spans="1:20" ht="23.25" customHeight="1">
      <c r="A420" s="215">
        <v>9</v>
      </c>
      <c r="B420" s="348" t="s">
        <v>29</v>
      </c>
      <c r="C420" s="181"/>
      <c r="D420" s="206">
        <v>4</v>
      </c>
      <c r="E420" s="204">
        <f aca="true" t="shared" si="123" ref="E420:E433">IF(C420=0,0,IF(D420=0,"-100,0",IF(D420*100/C420&lt;200,ROUND(D420*100/C420-100,1),ROUND(D420/C420,1)&amp;" р")))</f>
        <v>0</v>
      </c>
      <c r="F420" s="181"/>
      <c r="G420" s="206"/>
      <c r="H420" s="204">
        <f aca="true" t="shared" si="124" ref="H420:H433">IF(F420=0,0,IF(G420=0,"-100,0",IF(G420*100/F420&lt;200,ROUND(G420*100/F420-100,1),ROUND(G420/F420,1)&amp;" р")))</f>
        <v>0</v>
      </c>
      <c r="I420" s="181"/>
      <c r="J420" s="206"/>
      <c r="K420" s="204">
        <f aca="true" t="shared" si="125" ref="K420:K433">IF(I420=0,0,IF(J420=0,"-100,0",IF(J420*100/I420&lt;200,ROUND(J420*100/I420-100,1),ROUND(J420/I420,1)&amp;" р")))</f>
        <v>0</v>
      </c>
      <c r="L420" s="181"/>
      <c r="M420" s="206"/>
      <c r="N420" s="204">
        <f aca="true" t="shared" si="126" ref="N420:N433">IF(L420=0,0,IF(M420=0,"-100,0",IF(M420*100/L420&lt;200,ROUND(M420*100/L420-100,1),ROUND(M420/L420,1)&amp;" р")))</f>
        <v>0</v>
      </c>
      <c r="O420" s="181"/>
      <c r="P420" s="206"/>
      <c r="Q420" s="204">
        <f t="shared" si="122"/>
        <v>0</v>
      </c>
      <c r="R420" s="1"/>
      <c r="S420" s="1"/>
      <c r="T420" s="1"/>
    </row>
    <row r="421" spans="1:20" ht="23.25" customHeight="1">
      <c r="A421" s="215">
        <v>10</v>
      </c>
      <c r="B421" s="348" t="s">
        <v>30</v>
      </c>
      <c r="C421" s="181"/>
      <c r="D421" s="206"/>
      <c r="E421" s="204">
        <f t="shared" si="123"/>
        <v>0</v>
      </c>
      <c r="F421" s="181"/>
      <c r="G421" s="206"/>
      <c r="H421" s="204">
        <f t="shared" si="124"/>
        <v>0</v>
      </c>
      <c r="I421" s="181"/>
      <c r="J421" s="206"/>
      <c r="K421" s="204">
        <f t="shared" si="125"/>
        <v>0</v>
      </c>
      <c r="L421" s="181"/>
      <c r="M421" s="206"/>
      <c r="N421" s="204">
        <f t="shared" si="126"/>
        <v>0</v>
      </c>
      <c r="O421" s="181"/>
      <c r="P421" s="206"/>
      <c r="Q421" s="204">
        <f t="shared" si="122"/>
        <v>0</v>
      </c>
      <c r="R421" s="1"/>
      <c r="S421" s="1"/>
      <c r="T421" s="1"/>
    </row>
    <row r="422" spans="1:20" ht="23.25" customHeight="1">
      <c r="A422" s="215">
        <v>11</v>
      </c>
      <c r="B422" s="348" t="s">
        <v>31</v>
      </c>
      <c r="C422" s="181"/>
      <c r="D422" s="206"/>
      <c r="E422" s="204">
        <f t="shared" si="123"/>
        <v>0</v>
      </c>
      <c r="F422" s="181"/>
      <c r="G422" s="206"/>
      <c r="H422" s="204">
        <f t="shared" si="124"/>
        <v>0</v>
      </c>
      <c r="I422" s="181"/>
      <c r="J422" s="206"/>
      <c r="K422" s="204">
        <f t="shared" si="125"/>
        <v>0</v>
      </c>
      <c r="L422" s="181"/>
      <c r="M422" s="206"/>
      <c r="N422" s="204">
        <f t="shared" si="126"/>
        <v>0</v>
      </c>
      <c r="O422" s="181"/>
      <c r="P422" s="206"/>
      <c r="Q422" s="204">
        <f t="shared" si="122"/>
        <v>0</v>
      </c>
      <c r="R422" s="1"/>
      <c r="S422" s="1"/>
      <c r="T422" s="1"/>
    </row>
    <row r="423" spans="1:20" ht="23.25" customHeight="1">
      <c r="A423" s="215">
        <v>12</v>
      </c>
      <c r="B423" s="348" t="s">
        <v>32</v>
      </c>
      <c r="C423" s="181"/>
      <c r="D423" s="206"/>
      <c r="E423" s="204">
        <f t="shared" si="123"/>
        <v>0</v>
      </c>
      <c r="F423" s="181"/>
      <c r="G423" s="206"/>
      <c r="H423" s="204">
        <f t="shared" si="124"/>
        <v>0</v>
      </c>
      <c r="I423" s="181"/>
      <c r="J423" s="206"/>
      <c r="K423" s="204">
        <f t="shared" si="125"/>
        <v>0</v>
      </c>
      <c r="L423" s="181"/>
      <c r="M423" s="206"/>
      <c r="N423" s="204">
        <f t="shared" si="126"/>
        <v>0</v>
      </c>
      <c r="O423" s="181"/>
      <c r="P423" s="206"/>
      <c r="Q423" s="204">
        <f t="shared" si="122"/>
        <v>0</v>
      </c>
      <c r="R423" s="1"/>
      <c r="S423" s="1"/>
      <c r="T423" s="1"/>
    </row>
    <row r="424" spans="1:20" ht="23.25" customHeight="1">
      <c r="A424" s="215">
        <v>13</v>
      </c>
      <c r="B424" s="348" t="s">
        <v>33</v>
      </c>
      <c r="C424" s="181"/>
      <c r="D424" s="206"/>
      <c r="E424" s="204">
        <f t="shared" si="123"/>
        <v>0</v>
      </c>
      <c r="F424" s="181"/>
      <c r="G424" s="206"/>
      <c r="H424" s="204">
        <f t="shared" si="124"/>
        <v>0</v>
      </c>
      <c r="I424" s="181"/>
      <c r="J424" s="206"/>
      <c r="K424" s="204">
        <f t="shared" si="125"/>
        <v>0</v>
      </c>
      <c r="L424" s="181"/>
      <c r="M424" s="206"/>
      <c r="N424" s="204">
        <f t="shared" si="126"/>
        <v>0</v>
      </c>
      <c r="O424" s="181"/>
      <c r="P424" s="206"/>
      <c r="Q424" s="204">
        <f t="shared" si="122"/>
        <v>0</v>
      </c>
      <c r="R424" s="1"/>
      <c r="S424" s="1"/>
      <c r="T424" s="1"/>
    </row>
    <row r="425" spans="1:20" ht="23.25" customHeight="1">
      <c r="A425" s="215">
        <v>14</v>
      </c>
      <c r="B425" s="348" t="s">
        <v>34</v>
      </c>
      <c r="C425" s="181"/>
      <c r="D425" s="206">
        <v>2</v>
      </c>
      <c r="E425" s="204">
        <f t="shared" si="123"/>
        <v>0</v>
      </c>
      <c r="F425" s="181"/>
      <c r="G425" s="206"/>
      <c r="H425" s="204">
        <f t="shared" si="124"/>
        <v>0</v>
      </c>
      <c r="I425" s="181"/>
      <c r="J425" s="206"/>
      <c r="K425" s="204">
        <f t="shared" si="125"/>
        <v>0</v>
      </c>
      <c r="L425" s="181"/>
      <c r="M425" s="206"/>
      <c r="N425" s="204">
        <f t="shared" si="126"/>
        <v>0</v>
      </c>
      <c r="O425" s="181"/>
      <c r="P425" s="206"/>
      <c r="Q425" s="204">
        <f t="shared" si="122"/>
        <v>0</v>
      </c>
      <c r="R425" s="1"/>
      <c r="S425" s="1"/>
      <c r="T425" s="1"/>
    </row>
    <row r="426" spans="1:20" ht="23.25" customHeight="1">
      <c r="A426" s="215">
        <v>15</v>
      </c>
      <c r="B426" s="348" t="s">
        <v>35</v>
      </c>
      <c r="C426" s="181"/>
      <c r="D426" s="206">
        <v>1</v>
      </c>
      <c r="E426" s="204">
        <f t="shared" si="123"/>
        <v>0</v>
      </c>
      <c r="F426" s="181"/>
      <c r="G426" s="206"/>
      <c r="H426" s="204">
        <f t="shared" si="124"/>
        <v>0</v>
      </c>
      <c r="I426" s="181"/>
      <c r="J426" s="206"/>
      <c r="K426" s="204">
        <f t="shared" si="125"/>
        <v>0</v>
      </c>
      <c r="L426" s="181"/>
      <c r="M426" s="206"/>
      <c r="N426" s="204">
        <f t="shared" si="126"/>
        <v>0</v>
      </c>
      <c r="O426" s="181"/>
      <c r="P426" s="206"/>
      <c r="Q426" s="204">
        <f t="shared" si="122"/>
        <v>0</v>
      </c>
      <c r="R426" s="1"/>
      <c r="S426" s="1"/>
      <c r="T426" s="1"/>
    </row>
    <row r="427" spans="1:20" ht="23.25" customHeight="1">
      <c r="A427" s="215">
        <v>16</v>
      </c>
      <c r="B427" s="348" t="s">
        <v>36</v>
      </c>
      <c r="C427" s="181"/>
      <c r="D427" s="206">
        <v>15</v>
      </c>
      <c r="E427" s="204">
        <f t="shared" si="123"/>
        <v>0</v>
      </c>
      <c r="F427" s="181"/>
      <c r="G427" s="206">
        <v>1</v>
      </c>
      <c r="H427" s="204">
        <f t="shared" si="124"/>
        <v>0</v>
      </c>
      <c r="I427" s="181"/>
      <c r="J427" s="206"/>
      <c r="K427" s="204">
        <f t="shared" si="125"/>
        <v>0</v>
      </c>
      <c r="L427" s="181"/>
      <c r="M427" s="206"/>
      <c r="N427" s="204">
        <f t="shared" si="126"/>
        <v>0</v>
      </c>
      <c r="O427" s="181"/>
      <c r="P427" s="206"/>
      <c r="Q427" s="204">
        <f t="shared" si="122"/>
        <v>0</v>
      </c>
      <c r="R427" s="1"/>
      <c r="S427" s="1"/>
      <c r="T427" s="1"/>
    </row>
    <row r="428" spans="1:20" ht="23.25" customHeight="1">
      <c r="A428" s="215">
        <v>17</v>
      </c>
      <c r="B428" s="348" t="s">
        <v>37</v>
      </c>
      <c r="C428" s="181"/>
      <c r="D428" s="206">
        <v>4</v>
      </c>
      <c r="E428" s="204">
        <f t="shared" si="123"/>
        <v>0</v>
      </c>
      <c r="F428" s="181"/>
      <c r="G428" s="206"/>
      <c r="H428" s="204">
        <f t="shared" si="124"/>
        <v>0</v>
      </c>
      <c r="I428" s="181"/>
      <c r="J428" s="206"/>
      <c r="K428" s="204">
        <f t="shared" si="125"/>
        <v>0</v>
      </c>
      <c r="L428" s="181"/>
      <c r="M428" s="206"/>
      <c r="N428" s="204">
        <f t="shared" si="126"/>
        <v>0</v>
      </c>
      <c r="O428" s="181"/>
      <c r="P428" s="206"/>
      <c r="Q428" s="204">
        <f t="shared" si="122"/>
        <v>0</v>
      </c>
      <c r="R428" s="1"/>
      <c r="S428" s="1"/>
      <c r="T428" s="1"/>
    </row>
    <row r="429" spans="1:20" ht="23.25" customHeight="1">
      <c r="A429" s="215">
        <v>18</v>
      </c>
      <c r="B429" s="348" t="s">
        <v>38</v>
      </c>
      <c r="C429" s="181"/>
      <c r="D429" s="206"/>
      <c r="E429" s="204">
        <f t="shared" si="123"/>
        <v>0</v>
      </c>
      <c r="F429" s="181"/>
      <c r="G429" s="206"/>
      <c r="H429" s="204">
        <f t="shared" si="124"/>
        <v>0</v>
      </c>
      <c r="I429" s="181"/>
      <c r="J429" s="206"/>
      <c r="K429" s="204">
        <f t="shared" si="125"/>
        <v>0</v>
      </c>
      <c r="L429" s="181"/>
      <c r="M429" s="206"/>
      <c r="N429" s="204">
        <f t="shared" si="126"/>
        <v>0</v>
      </c>
      <c r="O429" s="181"/>
      <c r="P429" s="206"/>
      <c r="Q429" s="204">
        <f t="shared" si="122"/>
        <v>0</v>
      </c>
      <c r="R429" s="1"/>
      <c r="S429" s="1"/>
      <c r="T429" s="1"/>
    </row>
    <row r="430" spans="1:20" ht="23.25" customHeight="1">
      <c r="A430" s="215">
        <v>19</v>
      </c>
      <c r="B430" s="348" t="s">
        <v>39</v>
      </c>
      <c r="C430" s="181"/>
      <c r="D430" s="206"/>
      <c r="E430" s="204">
        <f t="shared" si="123"/>
        <v>0</v>
      </c>
      <c r="F430" s="181"/>
      <c r="G430" s="206"/>
      <c r="H430" s="204">
        <f t="shared" si="124"/>
        <v>0</v>
      </c>
      <c r="I430" s="181"/>
      <c r="J430" s="206"/>
      <c r="K430" s="204">
        <f t="shared" si="125"/>
        <v>0</v>
      </c>
      <c r="L430" s="181"/>
      <c r="M430" s="206"/>
      <c r="N430" s="204">
        <f t="shared" si="126"/>
        <v>0</v>
      </c>
      <c r="O430" s="181"/>
      <c r="P430" s="206"/>
      <c r="Q430" s="204">
        <f t="shared" si="122"/>
        <v>0</v>
      </c>
      <c r="R430" s="1"/>
      <c r="S430" s="1"/>
      <c r="T430" s="1"/>
    </row>
    <row r="431" spans="1:20" ht="23.25" customHeight="1">
      <c r="A431" s="215">
        <v>20</v>
      </c>
      <c r="B431" s="348" t="s">
        <v>40</v>
      </c>
      <c r="C431" s="181"/>
      <c r="D431" s="206">
        <v>2</v>
      </c>
      <c r="E431" s="204">
        <f t="shared" si="123"/>
        <v>0</v>
      </c>
      <c r="F431" s="181"/>
      <c r="G431" s="206"/>
      <c r="H431" s="204">
        <f t="shared" si="124"/>
        <v>0</v>
      </c>
      <c r="I431" s="181"/>
      <c r="J431" s="206"/>
      <c r="K431" s="204">
        <f t="shared" si="125"/>
        <v>0</v>
      </c>
      <c r="L431" s="181"/>
      <c r="M431" s="206"/>
      <c r="N431" s="204">
        <f t="shared" si="126"/>
        <v>0</v>
      </c>
      <c r="O431" s="181"/>
      <c r="P431" s="206"/>
      <c r="Q431" s="204">
        <f t="shared" si="122"/>
        <v>0</v>
      </c>
      <c r="R431" s="1"/>
      <c r="S431" s="1"/>
      <c r="T431" s="1"/>
    </row>
    <row r="432" spans="1:20" ht="23.25" customHeight="1" thickBot="1">
      <c r="A432" s="346">
        <v>21</v>
      </c>
      <c r="B432" s="344" t="s">
        <v>447</v>
      </c>
      <c r="C432" s="181"/>
      <c r="D432" s="206">
        <v>10</v>
      </c>
      <c r="E432" s="204">
        <f t="shared" si="123"/>
        <v>0</v>
      </c>
      <c r="F432" s="181"/>
      <c r="G432" s="206"/>
      <c r="H432" s="204">
        <f t="shared" si="124"/>
        <v>0</v>
      </c>
      <c r="I432" s="181"/>
      <c r="J432" s="206"/>
      <c r="K432" s="204">
        <f t="shared" si="125"/>
        <v>0</v>
      </c>
      <c r="L432" s="181"/>
      <c r="M432" s="206"/>
      <c r="N432" s="204">
        <f t="shared" si="126"/>
        <v>0</v>
      </c>
      <c r="O432" s="181"/>
      <c r="P432" s="206"/>
      <c r="Q432" s="204">
        <f t="shared" si="122"/>
        <v>0</v>
      </c>
      <c r="R432" s="1"/>
      <c r="S432" s="1"/>
      <c r="T432" s="1"/>
    </row>
    <row r="433" spans="1:20" ht="23.25" customHeight="1" thickBot="1">
      <c r="A433" s="216">
        <v>22</v>
      </c>
      <c r="B433" s="341" t="s">
        <v>564</v>
      </c>
      <c r="C433" s="207">
        <v>0</v>
      </c>
      <c r="D433" s="214">
        <v>52</v>
      </c>
      <c r="E433" s="64">
        <f t="shared" si="123"/>
        <v>0</v>
      </c>
      <c r="F433" s="207">
        <v>0</v>
      </c>
      <c r="G433" s="214">
        <v>2</v>
      </c>
      <c r="H433" s="64">
        <f t="shared" si="124"/>
        <v>0</v>
      </c>
      <c r="I433" s="207">
        <v>0</v>
      </c>
      <c r="J433" s="214">
        <v>0</v>
      </c>
      <c r="K433" s="64">
        <f t="shared" si="125"/>
        <v>0</v>
      </c>
      <c r="L433" s="207">
        <v>0</v>
      </c>
      <c r="M433" s="214">
        <v>0</v>
      </c>
      <c r="N433" s="64">
        <f t="shared" si="126"/>
        <v>0</v>
      </c>
      <c r="O433" s="207">
        <v>0</v>
      </c>
      <c r="P433" s="214">
        <v>0</v>
      </c>
      <c r="Q433" s="64">
        <f>IF(O433=0,0,IF(P433=0,"-100,0",IF(P433*100/O433&lt;200,ROUND(P433*100/O433-100,1),ROUND(P433/O433,1)&amp;" р")))</f>
        <v>0</v>
      </c>
      <c r="R433" s="1"/>
      <c r="S433" s="1"/>
      <c r="T433" s="1"/>
    </row>
    <row r="434" spans="1:20" ht="6.75" customHeight="1">
      <c r="A434" s="75"/>
      <c r="B434" s="76"/>
      <c r="C434" s="77"/>
      <c r="D434" s="77"/>
      <c r="E434" s="78"/>
      <c r="F434" s="77"/>
      <c r="G434" s="77"/>
      <c r="H434" s="78"/>
      <c r="I434" s="79"/>
      <c r="J434" s="79"/>
      <c r="K434" s="67"/>
      <c r="L434" s="67"/>
      <c r="M434" s="67"/>
      <c r="N434" s="67"/>
      <c r="O434" s="67"/>
      <c r="P434" s="67"/>
      <c r="Q434" s="67"/>
      <c r="R434" s="67"/>
      <c r="S434" s="67"/>
      <c r="T434" s="67"/>
    </row>
    <row r="435" spans="1:20" ht="15.75">
      <c r="A435" s="80" t="s">
        <v>802</v>
      </c>
      <c r="B435" s="80"/>
      <c r="C435" s="80"/>
      <c r="D435" s="80"/>
      <c r="E435" s="80"/>
      <c r="F435" s="80"/>
      <c r="G435" s="80"/>
      <c r="H435" s="80"/>
      <c r="I435" s="80"/>
      <c r="J435" s="80"/>
      <c r="K435" s="67"/>
      <c r="L435" s="67"/>
      <c r="M435" s="67"/>
      <c r="N435" s="67"/>
      <c r="O435" s="67"/>
      <c r="P435" s="67"/>
      <c r="Q435" s="67"/>
      <c r="R435" s="67"/>
      <c r="S435" s="67"/>
      <c r="T435" s="67"/>
    </row>
    <row r="436" spans="1:20" ht="6.75" customHeight="1" thickBot="1">
      <c r="A436" s="67"/>
      <c r="B436" s="6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67"/>
      <c r="R436" s="67"/>
      <c r="S436" s="67"/>
      <c r="T436" s="67"/>
    </row>
    <row r="437" spans="1:20" ht="36.75" customHeight="1" thickBot="1">
      <c r="A437" s="666" t="s">
        <v>202</v>
      </c>
      <c r="B437" s="669" t="s">
        <v>203</v>
      </c>
      <c r="C437" s="720" t="s">
        <v>61</v>
      </c>
      <c r="D437" s="720"/>
      <c r="E437" s="720"/>
      <c r="F437" s="720" t="s">
        <v>62</v>
      </c>
      <c r="G437" s="720"/>
      <c r="H437" s="720"/>
      <c r="I437" s="732" t="s">
        <v>224</v>
      </c>
      <c r="J437" s="732"/>
      <c r="K437" s="718" t="s">
        <v>615</v>
      </c>
      <c r="L437" s="718"/>
      <c r="M437" s="720" t="s">
        <v>108</v>
      </c>
      <c r="N437" s="720"/>
      <c r="O437" s="718" t="s">
        <v>616</v>
      </c>
      <c r="P437" s="718"/>
      <c r="Q437" s="722" t="s">
        <v>75</v>
      </c>
      <c r="R437" s="722"/>
      <c r="S437" s="718" t="s">
        <v>76</v>
      </c>
      <c r="T437" s="718"/>
    </row>
    <row r="438" spans="1:20" ht="42" customHeight="1" thickBot="1">
      <c r="A438" s="667"/>
      <c r="B438" s="669"/>
      <c r="C438" s="721"/>
      <c r="D438" s="721"/>
      <c r="E438" s="721"/>
      <c r="F438" s="721"/>
      <c r="G438" s="721"/>
      <c r="H438" s="721"/>
      <c r="I438" s="733"/>
      <c r="J438" s="733"/>
      <c r="K438" s="719"/>
      <c r="L438" s="719"/>
      <c r="M438" s="721"/>
      <c r="N438" s="721"/>
      <c r="O438" s="719"/>
      <c r="P438" s="719"/>
      <c r="Q438" s="723"/>
      <c r="R438" s="723"/>
      <c r="S438" s="719"/>
      <c r="T438" s="719"/>
    </row>
    <row r="439" spans="1:20" ht="16.5" thickBot="1">
      <c r="A439" s="668"/>
      <c r="B439" s="669"/>
      <c r="C439" s="81">
        <f>C411</f>
        <v>2012</v>
      </c>
      <c r="D439" s="211">
        <f>D411</f>
        <v>2013</v>
      </c>
      <c r="E439" s="212" t="s">
        <v>204</v>
      </c>
      <c r="F439" s="81">
        <f>C439</f>
        <v>2012</v>
      </c>
      <c r="G439" s="211">
        <f>D439</f>
        <v>2013</v>
      </c>
      <c r="H439" s="212" t="s">
        <v>204</v>
      </c>
      <c r="I439" s="81">
        <f>F439</f>
        <v>2012</v>
      </c>
      <c r="J439" s="82">
        <f>G439</f>
        <v>2013</v>
      </c>
      <c r="K439" s="81">
        <f>I439</f>
        <v>2012</v>
      </c>
      <c r="L439" s="82">
        <f>J439</f>
        <v>2013</v>
      </c>
      <c r="M439" s="81">
        <f>K439</f>
        <v>2012</v>
      </c>
      <c r="N439" s="82">
        <f>L439</f>
        <v>2013</v>
      </c>
      <c r="O439" s="81">
        <f aca="true" t="shared" si="127" ref="O439:T439">M439</f>
        <v>2012</v>
      </c>
      <c r="P439" s="82">
        <f t="shared" si="127"/>
        <v>2013</v>
      </c>
      <c r="Q439" s="81">
        <f t="shared" si="127"/>
        <v>2012</v>
      </c>
      <c r="R439" s="82">
        <f t="shared" si="127"/>
        <v>2013</v>
      </c>
      <c r="S439" s="81">
        <f t="shared" si="127"/>
        <v>2012</v>
      </c>
      <c r="T439" s="82">
        <f t="shared" si="127"/>
        <v>2013</v>
      </c>
    </row>
    <row r="440" spans="1:20" ht="23.25" customHeight="1">
      <c r="A440" s="345">
        <v>1</v>
      </c>
      <c r="B440" s="347" t="s">
        <v>21</v>
      </c>
      <c r="C440" s="180"/>
      <c r="D440" s="205"/>
      <c r="E440" s="203">
        <f>IF(C440=0,0,IF(D440=0,"-100,0",IF(D440*100/C440&lt;200,ROUND(D440*100/C440-100,1),ROUND(D440/C440,1)&amp;" р")))</f>
        <v>0</v>
      </c>
      <c r="F440" s="180"/>
      <c r="G440" s="205"/>
      <c r="H440" s="203">
        <f>IF(F440=0,0,IF(G440=0,"-100,0",IF(G440*100/F440&lt;200,ROUND(G440*100/F440-100,1),ROUND(G440/F440,1)&amp;" р")))</f>
        <v>0</v>
      </c>
      <c r="I440" s="70">
        <f>IF(C440=0,0,F440*100/C440)</f>
        <v>0</v>
      </c>
      <c r="J440" s="71">
        <f>IF(D440=0,0,G440*100/D440)</f>
        <v>0</v>
      </c>
      <c r="K440" s="180"/>
      <c r="L440" s="208"/>
      <c r="M440" s="180"/>
      <c r="N440" s="208"/>
      <c r="O440" s="180"/>
      <c r="P440" s="208"/>
      <c r="Q440" s="180"/>
      <c r="R440" s="208"/>
      <c r="S440" s="180"/>
      <c r="T440" s="208"/>
    </row>
    <row r="441" spans="1:20" ht="23.25" customHeight="1">
      <c r="A441" s="215">
        <v>2</v>
      </c>
      <c r="B441" s="348" t="s">
        <v>22</v>
      </c>
      <c r="C441" s="181"/>
      <c r="D441" s="206"/>
      <c r="E441" s="204">
        <f aca="true" t="shared" si="128" ref="E441:E460">IF(C441=0,0,IF(D441=0,"-100,0",IF(D441*100/C441&lt;200,ROUND(D441*100/C441-100,1),ROUND(D441/C441,1)&amp;" р")))</f>
        <v>0</v>
      </c>
      <c r="F441" s="181"/>
      <c r="G441" s="206"/>
      <c r="H441" s="204">
        <f aca="true" t="shared" si="129" ref="H441:H460">IF(F441=0,0,IF(G441=0,"-100,0",IF(G441*100/F441&lt;200,ROUND(G441*100/F441-100,1),ROUND(G441/F441,1)&amp;" р")))</f>
        <v>0</v>
      </c>
      <c r="I441" s="72">
        <f>IF(C441=0,0,F441*100/C441)</f>
        <v>0</v>
      </c>
      <c r="J441" s="73">
        <f>IF(D441=0,0,G441*100/D441)</f>
        <v>0</v>
      </c>
      <c r="K441" s="181"/>
      <c r="L441" s="209"/>
      <c r="M441" s="181"/>
      <c r="N441" s="209"/>
      <c r="O441" s="181"/>
      <c r="P441" s="209"/>
      <c r="Q441" s="181"/>
      <c r="R441" s="209"/>
      <c r="S441" s="181"/>
      <c r="T441" s="209"/>
    </row>
    <row r="442" spans="1:20" ht="23.25" customHeight="1">
      <c r="A442" s="215">
        <v>3</v>
      </c>
      <c r="B442" s="348" t="s">
        <v>23</v>
      </c>
      <c r="C442" s="181"/>
      <c r="D442" s="206"/>
      <c r="E442" s="204">
        <f t="shared" si="128"/>
        <v>0</v>
      </c>
      <c r="F442" s="181"/>
      <c r="G442" s="206"/>
      <c r="H442" s="204">
        <f t="shared" si="129"/>
        <v>0</v>
      </c>
      <c r="I442" s="72">
        <f aca="true" t="shared" si="130" ref="I442:I460">IF(C442=0,0,F442*100/C442)</f>
        <v>0</v>
      </c>
      <c r="J442" s="73">
        <f aca="true" t="shared" si="131" ref="J442:J460">IF(D442=0,0,G442*100/D442)</f>
        <v>0</v>
      </c>
      <c r="K442" s="181"/>
      <c r="L442" s="209"/>
      <c r="M442" s="181"/>
      <c r="N442" s="209"/>
      <c r="O442" s="181"/>
      <c r="P442" s="209"/>
      <c r="Q442" s="181"/>
      <c r="R442" s="209"/>
      <c r="S442" s="181"/>
      <c r="T442" s="209"/>
    </row>
    <row r="443" spans="1:20" ht="23.25" customHeight="1">
      <c r="A443" s="215">
        <v>4</v>
      </c>
      <c r="B443" s="348" t="s">
        <v>24</v>
      </c>
      <c r="C443" s="181"/>
      <c r="D443" s="206"/>
      <c r="E443" s="204">
        <f t="shared" si="128"/>
        <v>0</v>
      </c>
      <c r="F443" s="181"/>
      <c r="G443" s="206"/>
      <c r="H443" s="204">
        <f t="shared" si="129"/>
        <v>0</v>
      </c>
      <c r="I443" s="72">
        <f t="shared" si="130"/>
        <v>0</v>
      </c>
      <c r="J443" s="73">
        <f t="shared" si="131"/>
        <v>0</v>
      </c>
      <c r="K443" s="181"/>
      <c r="L443" s="209"/>
      <c r="M443" s="181"/>
      <c r="N443" s="209"/>
      <c r="O443" s="181"/>
      <c r="P443" s="209"/>
      <c r="Q443" s="181"/>
      <c r="R443" s="209"/>
      <c r="S443" s="181"/>
      <c r="T443" s="209"/>
    </row>
    <row r="444" spans="1:20" ht="23.25" customHeight="1">
      <c r="A444" s="215">
        <v>5</v>
      </c>
      <c r="B444" s="348" t="s">
        <v>25</v>
      </c>
      <c r="C444" s="181"/>
      <c r="D444" s="206"/>
      <c r="E444" s="204">
        <f t="shared" si="128"/>
        <v>0</v>
      </c>
      <c r="F444" s="181"/>
      <c r="G444" s="206"/>
      <c r="H444" s="204">
        <f t="shared" si="129"/>
        <v>0</v>
      </c>
      <c r="I444" s="72">
        <f t="shared" si="130"/>
        <v>0</v>
      </c>
      <c r="J444" s="73">
        <f t="shared" si="131"/>
        <v>0</v>
      </c>
      <c r="K444" s="181"/>
      <c r="L444" s="209"/>
      <c r="M444" s="181"/>
      <c r="N444" s="209"/>
      <c r="O444" s="181"/>
      <c r="P444" s="209"/>
      <c r="Q444" s="181"/>
      <c r="R444" s="209"/>
      <c r="S444" s="181"/>
      <c r="T444" s="209"/>
    </row>
    <row r="445" spans="1:20" ht="23.25" customHeight="1">
      <c r="A445" s="215">
        <v>6</v>
      </c>
      <c r="B445" s="348" t="s">
        <v>26</v>
      </c>
      <c r="C445" s="181"/>
      <c r="D445" s="206"/>
      <c r="E445" s="204">
        <f t="shared" si="128"/>
        <v>0</v>
      </c>
      <c r="F445" s="181"/>
      <c r="G445" s="206"/>
      <c r="H445" s="204">
        <f t="shared" si="129"/>
        <v>0</v>
      </c>
      <c r="I445" s="72">
        <f t="shared" si="130"/>
        <v>0</v>
      </c>
      <c r="J445" s="73">
        <f t="shared" si="131"/>
        <v>0</v>
      </c>
      <c r="K445" s="181"/>
      <c r="L445" s="209"/>
      <c r="M445" s="181"/>
      <c r="N445" s="209"/>
      <c r="O445" s="181"/>
      <c r="P445" s="209"/>
      <c r="Q445" s="181"/>
      <c r="R445" s="209"/>
      <c r="S445" s="181"/>
      <c r="T445" s="209"/>
    </row>
    <row r="446" spans="1:20" ht="23.25" customHeight="1">
      <c r="A446" s="215">
        <v>7</v>
      </c>
      <c r="B446" s="348" t="s">
        <v>27</v>
      </c>
      <c r="C446" s="181"/>
      <c r="D446" s="206"/>
      <c r="E446" s="204">
        <f t="shared" si="128"/>
        <v>0</v>
      </c>
      <c r="F446" s="181"/>
      <c r="G446" s="206"/>
      <c r="H446" s="204">
        <f t="shared" si="129"/>
        <v>0</v>
      </c>
      <c r="I446" s="72">
        <f t="shared" si="130"/>
        <v>0</v>
      </c>
      <c r="J446" s="73">
        <f t="shared" si="131"/>
        <v>0</v>
      </c>
      <c r="K446" s="181"/>
      <c r="L446" s="209"/>
      <c r="M446" s="181"/>
      <c r="N446" s="209"/>
      <c r="O446" s="181"/>
      <c r="P446" s="209"/>
      <c r="Q446" s="181"/>
      <c r="R446" s="209"/>
      <c r="S446" s="181"/>
      <c r="T446" s="209"/>
    </row>
    <row r="447" spans="1:20" ht="23.25" customHeight="1">
      <c r="A447" s="215">
        <v>8</v>
      </c>
      <c r="B447" s="348" t="s">
        <v>28</v>
      </c>
      <c r="C447" s="181"/>
      <c r="D447" s="206"/>
      <c r="E447" s="204">
        <f t="shared" si="128"/>
        <v>0</v>
      </c>
      <c r="F447" s="181"/>
      <c r="G447" s="206"/>
      <c r="H447" s="204">
        <f t="shared" si="129"/>
        <v>0</v>
      </c>
      <c r="I447" s="72">
        <f t="shared" si="130"/>
        <v>0</v>
      </c>
      <c r="J447" s="73">
        <f t="shared" si="131"/>
        <v>0</v>
      </c>
      <c r="K447" s="181"/>
      <c r="L447" s="209"/>
      <c r="M447" s="181"/>
      <c r="N447" s="209"/>
      <c r="O447" s="181"/>
      <c r="P447" s="209"/>
      <c r="Q447" s="181"/>
      <c r="R447" s="209"/>
      <c r="S447" s="181"/>
      <c r="T447" s="209"/>
    </row>
    <row r="448" spans="1:20" ht="23.25" customHeight="1">
      <c r="A448" s="215">
        <v>9</v>
      </c>
      <c r="B448" s="348" t="s">
        <v>29</v>
      </c>
      <c r="C448" s="181"/>
      <c r="D448" s="206"/>
      <c r="E448" s="204">
        <f t="shared" si="128"/>
        <v>0</v>
      </c>
      <c r="F448" s="181"/>
      <c r="G448" s="206"/>
      <c r="H448" s="204">
        <f t="shared" si="129"/>
        <v>0</v>
      </c>
      <c r="I448" s="72">
        <f t="shared" si="130"/>
        <v>0</v>
      </c>
      <c r="J448" s="73">
        <f t="shared" si="131"/>
        <v>0</v>
      </c>
      <c r="K448" s="181"/>
      <c r="L448" s="209"/>
      <c r="M448" s="181"/>
      <c r="N448" s="209"/>
      <c r="O448" s="181"/>
      <c r="P448" s="209"/>
      <c r="Q448" s="181"/>
      <c r="R448" s="209"/>
      <c r="S448" s="181"/>
      <c r="T448" s="209"/>
    </row>
    <row r="449" spans="1:20" ht="23.25" customHeight="1">
      <c r="A449" s="215">
        <v>10</v>
      </c>
      <c r="B449" s="348" t="s">
        <v>30</v>
      </c>
      <c r="C449" s="181"/>
      <c r="D449" s="206"/>
      <c r="E449" s="204">
        <f t="shared" si="128"/>
        <v>0</v>
      </c>
      <c r="F449" s="181"/>
      <c r="G449" s="206"/>
      <c r="H449" s="204">
        <f t="shared" si="129"/>
        <v>0</v>
      </c>
      <c r="I449" s="72">
        <f t="shared" si="130"/>
        <v>0</v>
      </c>
      <c r="J449" s="73">
        <f t="shared" si="131"/>
        <v>0</v>
      </c>
      <c r="K449" s="181"/>
      <c r="L449" s="209"/>
      <c r="M449" s="181"/>
      <c r="N449" s="209"/>
      <c r="O449" s="181"/>
      <c r="P449" s="209"/>
      <c r="Q449" s="181"/>
      <c r="R449" s="209"/>
      <c r="S449" s="181"/>
      <c r="T449" s="209"/>
    </row>
    <row r="450" spans="1:20" ht="23.25" customHeight="1">
      <c r="A450" s="215">
        <v>11</v>
      </c>
      <c r="B450" s="348" t="s">
        <v>31</v>
      </c>
      <c r="C450" s="181"/>
      <c r="D450" s="206"/>
      <c r="E450" s="204">
        <f t="shared" si="128"/>
        <v>0</v>
      </c>
      <c r="F450" s="181"/>
      <c r="G450" s="206"/>
      <c r="H450" s="204">
        <f t="shared" si="129"/>
        <v>0</v>
      </c>
      <c r="I450" s="72">
        <f t="shared" si="130"/>
        <v>0</v>
      </c>
      <c r="J450" s="73">
        <f t="shared" si="131"/>
        <v>0</v>
      </c>
      <c r="K450" s="181"/>
      <c r="L450" s="209"/>
      <c r="M450" s="181"/>
      <c r="N450" s="209"/>
      <c r="O450" s="181"/>
      <c r="P450" s="209"/>
      <c r="Q450" s="181"/>
      <c r="R450" s="209"/>
      <c r="S450" s="181"/>
      <c r="T450" s="209"/>
    </row>
    <row r="451" spans="1:20" ht="23.25" customHeight="1">
      <c r="A451" s="215">
        <v>12</v>
      </c>
      <c r="B451" s="348" t="s">
        <v>32</v>
      </c>
      <c r="C451" s="181"/>
      <c r="D451" s="206"/>
      <c r="E451" s="204">
        <f t="shared" si="128"/>
        <v>0</v>
      </c>
      <c r="F451" s="181"/>
      <c r="G451" s="206"/>
      <c r="H451" s="204">
        <f t="shared" si="129"/>
        <v>0</v>
      </c>
      <c r="I451" s="72">
        <f t="shared" si="130"/>
        <v>0</v>
      </c>
      <c r="J451" s="73">
        <f t="shared" si="131"/>
        <v>0</v>
      </c>
      <c r="K451" s="181"/>
      <c r="L451" s="209"/>
      <c r="M451" s="181"/>
      <c r="N451" s="209"/>
      <c r="O451" s="181"/>
      <c r="P451" s="209"/>
      <c r="Q451" s="181"/>
      <c r="R451" s="209"/>
      <c r="S451" s="181"/>
      <c r="T451" s="209"/>
    </row>
    <row r="452" spans="1:20" ht="23.25" customHeight="1">
      <c r="A452" s="215">
        <v>13</v>
      </c>
      <c r="B452" s="348" t="s">
        <v>33</v>
      </c>
      <c r="C452" s="181"/>
      <c r="D452" s="206"/>
      <c r="E452" s="204">
        <f t="shared" si="128"/>
        <v>0</v>
      </c>
      <c r="F452" s="181"/>
      <c r="G452" s="206"/>
      <c r="H452" s="204">
        <f t="shared" si="129"/>
        <v>0</v>
      </c>
      <c r="I452" s="72">
        <f t="shared" si="130"/>
        <v>0</v>
      </c>
      <c r="J452" s="73">
        <f t="shared" si="131"/>
        <v>0</v>
      </c>
      <c r="K452" s="181"/>
      <c r="L452" s="209"/>
      <c r="M452" s="181"/>
      <c r="N452" s="209"/>
      <c r="O452" s="181"/>
      <c r="P452" s="209"/>
      <c r="Q452" s="181"/>
      <c r="R452" s="209"/>
      <c r="S452" s="181"/>
      <c r="T452" s="209"/>
    </row>
    <row r="453" spans="1:20" ht="23.25" customHeight="1">
      <c r="A453" s="215">
        <v>14</v>
      </c>
      <c r="B453" s="348" t="s">
        <v>34</v>
      </c>
      <c r="C453" s="181"/>
      <c r="D453" s="206">
        <v>1</v>
      </c>
      <c r="E453" s="204">
        <f t="shared" si="128"/>
        <v>0</v>
      </c>
      <c r="F453" s="181"/>
      <c r="G453" s="206">
        <v>1</v>
      </c>
      <c r="H453" s="204">
        <f t="shared" si="129"/>
        <v>0</v>
      </c>
      <c r="I453" s="72">
        <f t="shared" si="130"/>
        <v>0</v>
      </c>
      <c r="J453" s="73">
        <f t="shared" si="131"/>
        <v>100</v>
      </c>
      <c r="K453" s="181"/>
      <c r="L453" s="209"/>
      <c r="M453" s="181"/>
      <c r="N453" s="209"/>
      <c r="O453" s="181"/>
      <c r="P453" s="209"/>
      <c r="Q453" s="181"/>
      <c r="R453" s="209"/>
      <c r="S453" s="181"/>
      <c r="T453" s="209"/>
    </row>
    <row r="454" spans="1:20" ht="23.25" customHeight="1">
      <c r="A454" s="215">
        <v>15</v>
      </c>
      <c r="B454" s="348" t="s">
        <v>35</v>
      </c>
      <c r="C454" s="181"/>
      <c r="D454" s="206"/>
      <c r="E454" s="204">
        <f t="shared" si="128"/>
        <v>0</v>
      </c>
      <c r="F454" s="181"/>
      <c r="G454" s="206"/>
      <c r="H454" s="204">
        <f t="shared" si="129"/>
        <v>0</v>
      </c>
      <c r="I454" s="72">
        <f t="shared" si="130"/>
        <v>0</v>
      </c>
      <c r="J454" s="73">
        <f t="shared" si="131"/>
        <v>0</v>
      </c>
      <c r="K454" s="181"/>
      <c r="L454" s="209"/>
      <c r="M454" s="181"/>
      <c r="N454" s="209"/>
      <c r="O454" s="181"/>
      <c r="P454" s="209"/>
      <c r="Q454" s="181"/>
      <c r="R454" s="209"/>
      <c r="S454" s="181"/>
      <c r="T454" s="209"/>
    </row>
    <row r="455" spans="1:20" ht="23.25" customHeight="1">
      <c r="A455" s="215">
        <v>16</v>
      </c>
      <c r="B455" s="348" t="s">
        <v>36</v>
      </c>
      <c r="C455" s="181"/>
      <c r="D455" s="206">
        <v>4</v>
      </c>
      <c r="E455" s="204">
        <f t="shared" si="128"/>
        <v>0</v>
      </c>
      <c r="F455" s="181"/>
      <c r="G455" s="206">
        <v>4</v>
      </c>
      <c r="H455" s="204">
        <f t="shared" si="129"/>
        <v>0</v>
      </c>
      <c r="I455" s="72">
        <f t="shared" si="130"/>
        <v>0</v>
      </c>
      <c r="J455" s="73">
        <f t="shared" si="131"/>
        <v>100</v>
      </c>
      <c r="K455" s="181"/>
      <c r="L455" s="209"/>
      <c r="M455" s="181"/>
      <c r="N455" s="209"/>
      <c r="O455" s="181"/>
      <c r="P455" s="209"/>
      <c r="Q455" s="181"/>
      <c r="R455" s="209"/>
      <c r="S455" s="181"/>
      <c r="T455" s="209"/>
    </row>
    <row r="456" spans="1:20" ht="23.25" customHeight="1">
      <c r="A456" s="215">
        <v>17</v>
      </c>
      <c r="B456" s="348" t="s">
        <v>37</v>
      </c>
      <c r="C456" s="181"/>
      <c r="D456" s="206"/>
      <c r="E456" s="204">
        <f t="shared" si="128"/>
        <v>0</v>
      </c>
      <c r="F456" s="181"/>
      <c r="G456" s="206"/>
      <c r="H456" s="204">
        <f t="shared" si="129"/>
        <v>0</v>
      </c>
      <c r="I456" s="72">
        <f t="shared" si="130"/>
        <v>0</v>
      </c>
      <c r="J456" s="73">
        <f t="shared" si="131"/>
        <v>0</v>
      </c>
      <c r="K456" s="181"/>
      <c r="L456" s="209"/>
      <c r="M456" s="181"/>
      <c r="N456" s="209"/>
      <c r="O456" s="181"/>
      <c r="P456" s="209"/>
      <c r="Q456" s="181"/>
      <c r="R456" s="209"/>
      <c r="S456" s="181"/>
      <c r="T456" s="209"/>
    </row>
    <row r="457" spans="1:20" ht="23.25" customHeight="1">
      <c r="A457" s="215">
        <v>18</v>
      </c>
      <c r="B457" s="348" t="s">
        <v>38</v>
      </c>
      <c r="C457" s="181"/>
      <c r="D457" s="206"/>
      <c r="E457" s="204">
        <f t="shared" si="128"/>
        <v>0</v>
      </c>
      <c r="F457" s="181"/>
      <c r="G457" s="206"/>
      <c r="H457" s="204">
        <f t="shared" si="129"/>
        <v>0</v>
      </c>
      <c r="I457" s="72">
        <f t="shared" si="130"/>
        <v>0</v>
      </c>
      <c r="J457" s="73">
        <f t="shared" si="131"/>
        <v>0</v>
      </c>
      <c r="K457" s="181"/>
      <c r="L457" s="209"/>
      <c r="M457" s="181"/>
      <c r="N457" s="209"/>
      <c r="O457" s="181"/>
      <c r="P457" s="209"/>
      <c r="Q457" s="181"/>
      <c r="R457" s="209"/>
      <c r="S457" s="181"/>
      <c r="T457" s="209"/>
    </row>
    <row r="458" spans="1:20" ht="23.25" customHeight="1">
      <c r="A458" s="215">
        <v>19</v>
      </c>
      <c r="B458" s="348" t="s">
        <v>39</v>
      </c>
      <c r="C458" s="181"/>
      <c r="D458" s="206"/>
      <c r="E458" s="204">
        <f t="shared" si="128"/>
        <v>0</v>
      </c>
      <c r="F458" s="181"/>
      <c r="G458" s="206"/>
      <c r="H458" s="204">
        <f t="shared" si="129"/>
        <v>0</v>
      </c>
      <c r="I458" s="72">
        <f t="shared" si="130"/>
        <v>0</v>
      </c>
      <c r="J458" s="73">
        <f t="shared" si="131"/>
        <v>0</v>
      </c>
      <c r="K458" s="181"/>
      <c r="L458" s="209"/>
      <c r="M458" s="181"/>
      <c r="N458" s="209"/>
      <c r="O458" s="181"/>
      <c r="P458" s="209"/>
      <c r="Q458" s="181"/>
      <c r="R458" s="209"/>
      <c r="S458" s="181"/>
      <c r="T458" s="209"/>
    </row>
    <row r="459" spans="1:20" ht="23.25" customHeight="1">
      <c r="A459" s="215">
        <v>20</v>
      </c>
      <c r="B459" s="348" t="s">
        <v>40</v>
      </c>
      <c r="C459" s="181"/>
      <c r="D459" s="206"/>
      <c r="E459" s="204">
        <f t="shared" si="128"/>
        <v>0</v>
      </c>
      <c r="F459" s="181"/>
      <c r="G459" s="206"/>
      <c r="H459" s="204">
        <f t="shared" si="129"/>
        <v>0</v>
      </c>
      <c r="I459" s="72">
        <f t="shared" si="130"/>
        <v>0</v>
      </c>
      <c r="J459" s="73">
        <f t="shared" si="131"/>
        <v>0</v>
      </c>
      <c r="K459" s="181"/>
      <c r="L459" s="209"/>
      <c r="M459" s="181"/>
      <c r="N459" s="209"/>
      <c r="O459" s="181"/>
      <c r="P459" s="209"/>
      <c r="Q459" s="181"/>
      <c r="R459" s="209"/>
      <c r="S459" s="181"/>
      <c r="T459" s="209"/>
    </row>
    <row r="460" spans="1:20" ht="23.25" customHeight="1" thickBot="1">
      <c r="A460" s="346">
        <v>21</v>
      </c>
      <c r="B460" s="344" t="s">
        <v>447</v>
      </c>
      <c r="C460" s="181"/>
      <c r="D460" s="206">
        <v>2</v>
      </c>
      <c r="E460" s="204">
        <f t="shared" si="128"/>
        <v>0</v>
      </c>
      <c r="F460" s="181"/>
      <c r="G460" s="206">
        <v>2</v>
      </c>
      <c r="H460" s="204">
        <f t="shared" si="129"/>
        <v>0</v>
      </c>
      <c r="I460" s="72">
        <f t="shared" si="130"/>
        <v>0</v>
      </c>
      <c r="J460" s="73">
        <f t="shared" si="131"/>
        <v>100</v>
      </c>
      <c r="K460" s="181"/>
      <c r="L460" s="209"/>
      <c r="M460" s="181"/>
      <c r="N460" s="209"/>
      <c r="O460" s="181"/>
      <c r="P460" s="209"/>
      <c r="Q460" s="181"/>
      <c r="R460" s="209"/>
      <c r="S460" s="181"/>
      <c r="T460" s="209"/>
    </row>
    <row r="461" spans="1:20" ht="23.25" customHeight="1" thickBot="1">
      <c r="A461" s="216">
        <v>22</v>
      </c>
      <c r="B461" s="341" t="s">
        <v>564</v>
      </c>
      <c r="C461" s="207">
        <v>0</v>
      </c>
      <c r="D461" s="214">
        <v>7</v>
      </c>
      <c r="E461" s="64">
        <f>IF(C461=0,0,IF(D461=0,"-100,0",IF(D461*100/C461&lt;200,ROUND(D461*100/C461-100,1),ROUND(D461/C461,1)&amp;" р")))</f>
        <v>0</v>
      </c>
      <c r="F461" s="207">
        <v>0</v>
      </c>
      <c r="G461" s="214">
        <v>7</v>
      </c>
      <c r="H461" s="64">
        <f>IF(F461=0,0,IF(G461=0,"-100,0",IF(G461*100/F461&lt;200,ROUND(G461*100/F461-100,1),ROUND(G461/F461,1)&amp;" р")))</f>
        <v>0</v>
      </c>
      <c r="I461" s="65">
        <f>IF(C461=0,0,F461*100/C461)</f>
        <v>0</v>
      </c>
      <c r="J461" s="66">
        <f>IF(D461=0,0,G461*100/D461)</f>
        <v>100</v>
      </c>
      <c r="K461" s="207">
        <v>0</v>
      </c>
      <c r="L461" s="210">
        <v>0</v>
      </c>
      <c r="M461" s="207">
        <v>0</v>
      </c>
      <c r="N461" s="210">
        <v>0</v>
      </c>
      <c r="O461" s="207">
        <v>0</v>
      </c>
      <c r="P461" s="210">
        <v>0</v>
      </c>
      <c r="Q461" s="207">
        <v>0</v>
      </c>
      <c r="R461" s="210">
        <v>0</v>
      </c>
      <c r="S461" s="207">
        <v>0</v>
      </c>
      <c r="T461" s="210">
        <v>0</v>
      </c>
    </row>
    <row r="462" spans="1:20" ht="7.5" customHeight="1">
      <c r="A462" s="75"/>
      <c r="B462" s="76"/>
      <c r="C462" s="77"/>
      <c r="D462" s="77"/>
      <c r="E462" s="78"/>
      <c r="F462" s="77"/>
      <c r="G462" s="77"/>
      <c r="H462" s="78"/>
      <c r="I462" s="79"/>
      <c r="J462" s="79"/>
      <c r="K462" s="67"/>
      <c r="L462" s="67"/>
      <c r="M462" s="67"/>
      <c r="N462" s="67"/>
      <c r="O462" s="67"/>
      <c r="P462" s="67"/>
      <c r="Q462" s="67"/>
      <c r="R462" s="67"/>
      <c r="S462" s="67"/>
      <c r="T462" s="67"/>
    </row>
    <row r="463" spans="1:20" ht="15.75">
      <c r="A463" s="80" t="s">
        <v>628</v>
      </c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67"/>
      <c r="M463" s="67"/>
      <c r="N463" s="67"/>
      <c r="O463" s="67"/>
      <c r="P463" s="67"/>
      <c r="Q463" s="67"/>
      <c r="R463" s="67"/>
      <c r="S463" s="67"/>
      <c r="T463" s="67"/>
    </row>
    <row r="464" spans="1:20" ht="7.5" customHeight="1" thickBot="1">
      <c r="A464" s="67"/>
      <c r="B464" s="6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67"/>
      <c r="R464" s="67"/>
      <c r="S464" s="67"/>
      <c r="T464" s="67"/>
    </row>
    <row r="465" spans="1:20" ht="21" customHeight="1" thickBot="1">
      <c r="A465" s="666" t="s">
        <v>202</v>
      </c>
      <c r="B465" s="669" t="s">
        <v>203</v>
      </c>
      <c r="C465" s="661" t="s">
        <v>83</v>
      </c>
      <c r="D465" s="665"/>
      <c r="E465" s="665"/>
      <c r="F465" s="665"/>
      <c r="G465" s="665"/>
      <c r="H465" s="665"/>
      <c r="I465" s="665"/>
      <c r="J465" s="662"/>
      <c r="K465" s="661" t="s">
        <v>84</v>
      </c>
      <c r="L465" s="665"/>
      <c r="M465" s="665"/>
      <c r="N465" s="665"/>
      <c r="O465" s="665"/>
      <c r="P465" s="665"/>
      <c r="Q465" s="665"/>
      <c r="R465" s="662"/>
      <c r="S465" s="1"/>
      <c r="T465" s="1"/>
    </row>
    <row r="466" spans="1:20" ht="48" customHeight="1" thickBot="1">
      <c r="A466" s="667"/>
      <c r="B466" s="669"/>
      <c r="C466" s="663" t="s">
        <v>619</v>
      </c>
      <c r="D466" s="664"/>
      <c r="E466" s="673" t="s">
        <v>618</v>
      </c>
      <c r="F466" s="674"/>
      <c r="G466" s="673" t="s">
        <v>617</v>
      </c>
      <c r="H466" s="674"/>
      <c r="I466" s="663" t="s">
        <v>80</v>
      </c>
      <c r="J466" s="664"/>
      <c r="K466" s="663" t="s">
        <v>619</v>
      </c>
      <c r="L466" s="664"/>
      <c r="M466" s="673" t="s">
        <v>618</v>
      </c>
      <c r="N466" s="674"/>
      <c r="O466" s="673" t="s">
        <v>617</v>
      </c>
      <c r="P466" s="674"/>
      <c r="Q466" s="663" t="s">
        <v>80</v>
      </c>
      <c r="R466" s="664"/>
      <c r="S466" s="1"/>
      <c r="T466" s="1"/>
    </row>
    <row r="467" spans="1:20" ht="21.75" customHeight="1" thickBot="1">
      <c r="A467" s="668"/>
      <c r="B467" s="669"/>
      <c r="C467" s="81">
        <f>C439</f>
        <v>2012</v>
      </c>
      <c r="D467" s="82">
        <f>D439</f>
        <v>2013</v>
      </c>
      <c r="E467" s="81">
        <f aca="true" t="shared" si="132" ref="E467:R467">C467</f>
        <v>2012</v>
      </c>
      <c r="F467" s="82">
        <f t="shared" si="132"/>
        <v>2013</v>
      </c>
      <c r="G467" s="81">
        <f t="shared" si="132"/>
        <v>2012</v>
      </c>
      <c r="H467" s="82">
        <f t="shared" si="132"/>
        <v>2013</v>
      </c>
      <c r="I467" s="81">
        <f t="shared" si="132"/>
        <v>2012</v>
      </c>
      <c r="J467" s="82">
        <f t="shared" si="132"/>
        <v>2013</v>
      </c>
      <c r="K467" s="81">
        <f t="shared" si="132"/>
        <v>2012</v>
      </c>
      <c r="L467" s="82">
        <f t="shared" si="132"/>
        <v>2013</v>
      </c>
      <c r="M467" s="81">
        <f t="shared" si="132"/>
        <v>2012</v>
      </c>
      <c r="N467" s="82">
        <f t="shared" si="132"/>
        <v>2013</v>
      </c>
      <c r="O467" s="81">
        <f t="shared" si="132"/>
        <v>2012</v>
      </c>
      <c r="P467" s="82">
        <f t="shared" si="132"/>
        <v>2013</v>
      </c>
      <c r="Q467" s="81">
        <f t="shared" si="132"/>
        <v>2012</v>
      </c>
      <c r="R467" s="82">
        <f t="shared" si="132"/>
        <v>2013</v>
      </c>
      <c r="S467" s="1"/>
      <c r="T467" s="1"/>
    </row>
    <row r="468" spans="1:20" ht="23.25" customHeight="1">
      <c r="A468" s="345">
        <v>1</v>
      </c>
      <c r="B468" s="347" t="s">
        <v>21</v>
      </c>
      <c r="C468" s="180"/>
      <c r="D468" s="208"/>
      <c r="E468" s="180"/>
      <c r="F468" s="208"/>
      <c r="G468" s="180"/>
      <c r="H468" s="208"/>
      <c r="I468" s="180"/>
      <c r="J468" s="208"/>
      <c r="K468" s="180"/>
      <c r="L468" s="208"/>
      <c r="M468" s="180"/>
      <c r="N468" s="208"/>
      <c r="O468" s="180"/>
      <c r="P468" s="208"/>
      <c r="Q468" s="180"/>
      <c r="R468" s="208"/>
      <c r="S468" s="1"/>
      <c r="T468" s="1"/>
    </row>
    <row r="469" spans="1:20" ht="23.25" customHeight="1">
      <c r="A469" s="215">
        <v>2</v>
      </c>
      <c r="B469" s="348" t="s">
        <v>22</v>
      </c>
      <c r="C469" s="181"/>
      <c r="D469" s="209"/>
      <c r="E469" s="181"/>
      <c r="F469" s="209"/>
      <c r="G469" s="181"/>
      <c r="H469" s="209"/>
      <c r="I469" s="181"/>
      <c r="J469" s="209"/>
      <c r="K469" s="181"/>
      <c r="L469" s="209"/>
      <c r="M469" s="181"/>
      <c r="N469" s="209"/>
      <c r="O469" s="181"/>
      <c r="P469" s="209"/>
      <c r="Q469" s="181"/>
      <c r="R469" s="209"/>
      <c r="S469" s="1"/>
      <c r="T469" s="1"/>
    </row>
    <row r="470" spans="1:20" ht="23.25" customHeight="1">
      <c r="A470" s="215">
        <v>3</v>
      </c>
      <c r="B470" s="348" t="s">
        <v>23</v>
      </c>
      <c r="C470" s="181"/>
      <c r="D470" s="209"/>
      <c r="E470" s="181"/>
      <c r="F470" s="209"/>
      <c r="G470" s="181"/>
      <c r="H470" s="209"/>
      <c r="I470" s="181"/>
      <c r="J470" s="209"/>
      <c r="K470" s="181"/>
      <c r="L470" s="209"/>
      <c r="M470" s="181"/>
      <c r="N470" s="209"/>
      <c r="O470" s="181"/>
      <c r="P470" s="209"/>
      <c r="Q470" s="181"/>
      <c r="R470" s="209"/>
      <c r="S470" s="1"/>
      <c r="T470" s="1"/>
    </row>
    <row r="471" spans="1:20" ht="23.25" customHeight="1">
      <c r="A471" s="215">
        <v>4</v>
      </c>
      <c r="B471" s="348" t="s">
        <v>24</v>
      </c>
      <c r="C471" s="181"/>
      <c r="D471" s="209"/>
      <c r="E471" s="181"/>
      <c r="F471" s="209"/>
      <c r="G471" s="181"/>
      <c r="H471" s="209"/>
      <c r="I471" s="181"/>
      <c r="J471" s="209"/>
      <c r="K471" s="181"/>
      <c r="L471" s="209"/>
      <c r="M471" s="181"/>
      <c r="N471" s="209"/>
      <c r="O471" s="181"/>
      <c r="P471" s="209"/>
      <c r="Q471" s="181"/>
      <c r="R471" s="209"/>
      <c r="S471" s="1"/>
      <c r="T471" s="1"/>
    </row>
    <row r="472" spans="1:20" ht="23.25" customHeight="1">
      <c r="A472" s="215">
        <v>5</v>
      </c>
      <c r="B472" s="348" t="s">
        <v>25</v>
      </c>
      <c r="C472" s="181"/>
      <c r="D472" s="209"/>
      <c r="E472" s="181"/>
      <c r="F472" s="209"/>
      <c r="G472" s="181"/>
      <c r="H472" s="209"/>
      <c r="I472" s="181"/>
      <c r="J472" s="209"/>
      <c r="K472" s="181"/>
      <c r="L472" s="209"/>
      <c r="M472" s="181"/>
      <c r="N472" s="209"/>
      <c r="O472" s="181"/>
      <c r="P472" s="209"/>
      <c r="Q472" s="181"/>
      <c r="R472" s="209"/>
      <c r="S472" s="1"/>
      <c r="T472" s="1"/>
    </row>
    <row r="473" spans="1:20" ht="23.25" customHeight="1">
      <c r="A473" s="215">
        <v>6</v>
      </c>
      <c r="B473" s="348" t="s">
        <v>26</v>
      </c>
      <c r="C473" s="181"/>
      <c r="D473" s="209"/>
      <c r="E473" s="181"/>
      <c r="F473" s="209"/>
      <c r="G473" s="181"/>
      <c r="H473" s="209"/>
      <c r="I473" s="181"/>
      <c r="J473" s="209"/>
      <c r="K473" s="181"/>
      <c r="L473" s="209"/>
      <c r="M473" s="181"/>
      <c r="N473" s="209"/>
      <c r="O473" s="181"/>
      <c r="P473" s="209"/>
      <c r="Q473" s="181"/>
      <c r="R473" s="209"/>
      <c r="S473" s="1"/>
      <c r="T473" s="1"/>
    </row>
    <row r="474" spans="1:20" ht="23.25" customHeight="1">
      <c r="A474" s="215">
        <v>7</v>
      </c>
      <c r="B474" s="348" t="s">
        <v>27</v>
      </c>
      <c r="C474" s="181"/>
      <c r="D474" s="209"/>
      <c r="E474" s="181"/>
      <c r="F474" s="209"/>
      <c r="G474" s="181"/>
      <c r="H474" s="209"/>
      <c r="I474" s="181"/>
      <c r="J474" s="209"/>
      <c r="K474" s="181"/>
      <c r="L474" s="209"/>
      <c r="M474" s="181"/>
      <c r="N474" s="209"/>
      <c r="O474" s="181"/>
      <c r="P474" s="209"/>
      <c r="Q474" s="181"/>
      <c r="R474" s="209"/>
      <c r="S474" s="1"/>
      <c r="T474" s="1"/>
    </row>
    <row r="475" spans="1:20" ht="23.25" customHeight="1">
      <c r="A475" s="215">
        <v>8</v>
      </c>
      <c r="B475" s="348" t="s">
        <v>28</v>
      </c>
      <c r="C475" s="181"/>
      <c r="D475" s="209"/>
      <c r="E475" s="181"/>
      <c r="F475" s="209"/>
      <c r="G475" s="181"/>
      <c r="H475" s="209"/>
      <c r="I475" s="181"/>
      <c r="J475" s="209"/>
      <c r="K475" s="181"/>
      <c r="L475" s="209"/>
      <c r="M475" s="181"/>
      <c r="N475" s="209"/>
      <c r="O475" s="181"/>
      <c r="P475" s="209"/>
      <c r="Q475" s="181"/>
      <c r="R475" s="209"/>
      <c r="S475" s="1"/>
      <c r="T475" s="1"/>
    </row>
    <row r="476" spans="1:20" ht="23.25" customHeight="1">
      <c r="A476" s="215">
        <v>9</v>
      </c>
      <c r="B476" s="348" t="s">
        <v>29</v>
      </c>
      <c r="C476" s="181"/>
      <c r="D476" s="209"/>
      <c r="E476" s="181"/>
      <c r="F476" s="209"/>
      <c r="G476" s="181"/>
      <c r="H476" s="209"/>
      <c r="I476" s="181"/>
      <c r="J476" s="209"/>
      <c r="K476" s="181"/>
      <c r="L476" s="209"/>
      <c r="M476" s="181"/>
      <c r="N476" s="209"/>
      <c r="O476" s="181"/>
      <c r="P476" s="209"/>
      <c r="Q476" s="181"/>
      <c r="R476" s="209"/>
      <c r="S476" s="1"/>
      <c r="T476" s="1"/>
    </row>
    <row r="477" spans="1:20" ht="23.25" customHeight="1">
      <c r="A477" s="215">
        <v>10</v>
      </c>
      <c r="B477" s="348" t="s">
        <v>30</v>
      </c>
      <c r="C477" s="181"/>
      <c r="D477" s="209"/>
      <c r="E477" s="181"/>
      <c r="F477" s="209"/>
      <c r="G477" s="181"/>
      <c r="H477" s="209"/>
      <c r="I477" s="181"/>
      <c r="J477" s="209"/>
      <c r="K477" s="181"/>
      <c r="L477" s="209"/>
      <c r="M477" s="181"/>
      <c r="N477" s="209"/>
      <c r="O477" s="181"/>
      <c r="P477" s="209"/>
      <c r="Q477" s="181"/>
      <c r="R477" s="209"/>
      <c r="S477" s="1"/>
      <c r="T477" s="1"/>
    </row>
    <row r="478" spans="1:20" ht="23.25" customHeight="1">
      <c r="A478" s="215">
        <v>11</v>
      </c>
      <c r="B478" s="348" t="s">
        <v>31</v>
      </c>
      <c r="C478" s="181"/>
      <c r="D478" s="209"/>
      <c r="E478" s="181"/>
      <c r="F478" s="209"/>
      <c r="G478" s="181"/>
      <c r="H478" s="209"/>
      <c r="I478" s="181"/>
      <c r="J478" s="209"/>
      <c r="K478" s="181"/>
      <c r="L478" s="209"/>
      <c r="M478" s="181"/>
      <c r="N478" s="209"/>
      <c r="O478" s="181"/>
      <c r="P478" s="209"/>
      <c r="Q478" s="181"/>
      <c r="R478" s="209"/>
      <c r="S478" s="1"/>
      <c r="T478" s="1"/>
    </row>
    <row r="479" spans="1:20" ht="23.25" customHeight="1">
      <c r="A479" s="215">
        <v>12</v>
      </c>
      <c r="B479" s="348" t="s">
        <v>32</v>
      </c>
      <c r="C479" s="181"/>
      <c r="D479" s="209"/>
      <c r="E479" s="181"/>
      <c r="F479" s="209"/>
      <c r="G479" s="181"/>
      <c r="H479" s="209"/>
      <c r="I479" s="181"/>
      <c r="J479" s="209"/>
      <c r="K479" s="181"/>
      <c r="L479" s="209"/>
      <c r="M479" s="181"/>
      <c r="N479" s="209"/>
      <c r="O479" s="181"/>
      <c r="P479" s="209"/>
      <c r="Q479" s="181"/>
      <c r="R479" s="209"/>
      <c r="S479" s="1"/>
      <c r="T479" s="1"/>
    </row>
    <row r="480" spans="1:20" ht="23.25" customHeight="1">
      <c r="A480" s="215">
        <v>13</v>
      </c>
      <c r="B480" s="348" t="s">
        <v>33</v>
      </c>
      <c r="C480" s="181"/>
      <c r="D480" s="209"/>
      <c r="E480" s="181"/>
      <c r="F480" s="209"/>
      <c r="G480" s="181"/>
      <c r="H480" s="209"/>
      <c r="I480" s="181"/>
      <c r="J480" s="209"/>
      <c r="K480" s="181"/>
      <c r="L480" s="209"/>
      <c r="M480" s="181"/>
      <c r="N480" s="209"/>
      <c r="O480" s="181"/>
      <c r="P480" s="209"/>
      <c r="Q480" s="181"/>
      <c r="R480" s="209"/>
      <c r="S480" s="1"/>
      <c r="T480" s="1"/>
    </row>
    <row r="481" spans="1:20" ht="23.25" customHeight="1">
      <c r="A481" s="215">
        <v>14</v>
      </c>
      <c r="B481" s="348" t="s">
        <v>34</v>
      </c>
      <c r="C481" s="181"/>
      <c r="D481" s="209"/>
      <c r="E481" s="181"/>
      <c r="F481" s="209"/>
      <c r="G481" s="181"/>
      <c r="H481" s="209"/>
      <c r="I481" s="181"/>
      <c r="J481" s="209"/>
      <c r="K481" s="181"/>
      <c r="L481" s="209"/>
      <c r="M481" s="181"/>
      <c r="N481" s="209"/>
      <c r="O481" s="181"/>
      <c r="P481" s="209"/>
      <c r="Q481" s="181"/>
      <c r="R481" s="209"/>
      <c r="S481" s="1"/>
      <c r="T481" s="1"/>
    </row>
    <row r="482" spans="1:20" ht="23.25" customHeight="1">
      <c r="A482" s="215">
        <v>15</v>
      </c>
      <c r="B482" s="348" t="s">
        <v>35</v>
      </c>
      <c r="C482" s="181"/>
      <c r="D482" s="209"/>
      <c r="E482" s="181"/>
      <c r="F482" s="209"/>
      <c r="G482" s="181"/>
      <c r="H482" s="209"/>
      <c r="I482" s="181"/>
      <c r="J482" s="209"/>
      <c r="K482" s="181"/>
      <c r="L482" s="209"/>
      <c r="M482" s="181"/>
      <c r="N482" s="209"/>
      <c r="O482" s="181"/>
      <c r="P482" s="209"/>
      <c r="Q482" s="181"/>
      <c r="R482" s="209"/>
      <c r="S482" s="1"/>
      <c r="T482" s="1"/>
    </row>
    <row r="483" spans="1:20" ht="23.25" customHeight="1">
      <c r="A483" s="215">
        <v>16</v>
      </c>
      <c r="B483" s="348" t="s">
        <v>36</v>
      </c>
      <c r="C483" s="181"/>
      <c r="D483" s="209">
        <v>1</v>
      </c>
      <c r="E483" s="181"/>
      <c r="F483" s="209"/>
      <c r="G483" s="181"/>
      <c r="H483" s="209"/>
      <c r="I483" s="181"/>
      <c r="J483" s="209"/>
      <c r="K483" s="181"/>
      <c r="L483" s="209"/>
      <c r="M483" s="181"/>
      <c r="N483" s="209"/>
      <c r="O483" s="181"/>
      <c r="P483" s="209"/>
      <c r="Q483" s="181"/>
      <c r="R483" s="209"/>
      <c r="S483" s="1"/>
      <c r="T483" s="1"/>
    </row>
    <row r="484" spans="1:20" ht="23.25" customHeight="1">
      <c r="A484" s="215">
        <v>17</v>
      </c>
      <c r="B484" s="348" t="s">
        <v>37</v>
      </c>
      <c r="C484" s="181"/>
      <c r="D484" s="209"/>
      <c r="E484" s="181"/>
      <c r="F484" s="209"/>
      <c r="G484" s="181"/>
      <c r="H484" s="209"/>
      <c r="I484" s="181"/>
      <c r="J484" s="209"/>
      <c r="K484" s="181"/>
      <c r="L484" s="209"/>
      <c r="M484" s="181"/>
      <c r="N484" s="209"/>
      <c r="O484" s="181"/>
      <c r="P484" s="209"/>
      <c r="Q484" s="181"/>
      <c r="R484" s="209"/>
      <c r="S484" s="1"/>
      <c r="T484" s="1"/>
    </row>
    <row r="485" spans="1:20" ht="23.25" customHeight="1">
      <c r="A485" s="215">
        <v>18</v>
      </c>
      <c r="B485" s="348" t="s">
        <v>38</v>
      </c>
      <c r="C485" s="181"/>
      <c r="D485" s="209"/>
      <c r="E485" s="181"/>
      <c r="F485" s="209"/>
      <c r="G485" s="181"/>
      <c r="H485" s="209"/>
      <c r="I485" s="181"/>
      <c r="J485" s="209"/>
      <c r="K485" s="181"/>
      <c r="L485" s="209"/>
      <c r="M485" s="181"/>
      <c r="N485" s="209"/>
      <c r="O485" s="181"/>
      <c r="P485" s="209"/>
      <c r="Q485" s="181"/>
      <c r="R485" s="209"/>
      <c r="S485" s="1"/>
      <c r="T485" s="1"/>
    </row>
    <row r="486" spans="1:20" ht="23.25" customHeight="1">
      <c r="A486" s="215">
        <v>19</v>
      </c>
      <c r="B486" s="348" t="s">
        <v>39</v>
      </c>
      <c r="C486" s="181"/>
      <c r="D486" s="209"/>
      <c r="E486" s="181"/>
      <c r="F486" s="209"/>
      <c r="G486" s="181"/>
      <c r="H486" s="209"/>
      <c r="I486" s="181"/>
      <c r="J486" s="209"/>
      <c r="K486" s="181"/>
      <c r="L486" s="209"/>
      <c r="M486" s="181"/>
      <c r="N486" s="209"/>
      <c r="O486" s="181"/>
      <c r="P486" s="209"/>
      <c r="Q486" s="181"/>
      <c r="R486" s="209"/>
      <c r="S486" s="1"/>
      <c r="T486" s="1"/>
    </row>
    <row r="487" spans="1:20" ht="23.25" customHeight="1">
      <c r="A487" s="215">
        <v>20</v>
      </c>
      <c r="B487" s="348" t="s">
        <v>40</v>
      </c>
      <c r="C487" s="181"/>
      <c r="D487" s="209"/>
      <c r="E487" s="181"/>
      <c r="F487" s="209"/>
      <c r="G487" s="181"/>
      <c r="H487" s="209"/>
      <c r="I487" s="181"/>
      <c r="J487" s="209"/>
      <c r="K487" s="181"/>
      <c r="L487" s="209"/>
      <c r="M487" s="181"/>
      <c r="N487" s="209"/>
      <c r="O487" s="181"/>
      <c r="P487" s="209"/>
      <c r="Q487" s="181"/>
      <c r="R487" s="209"/>
      <c r="S487" s="1"/>
      <c r="T487" s="1"/>
    </row>
    <row r="488" spans="1:20" ht="23.25" customHeight="1" thickBot="1">
      <c r="A488" s="346">
        <v>21</v>
      </c>
      <c r="B488" s="344" t="s">
        <v>447</v>
      </c>
      <c r="C488" s="181"/>
      <c r="D488" s="209"/>
      <c r="E488" s="181"/>
      <c r="F488" s="209"/>
      <c r="G488" s="181"/>
      <c r="H488" s="209"/>
      <c r="I488" s="181"/>
      <c r="J488" s="209"/>
      <c r="K488" s="181"/>
      <c r="L488" s="209"/>
      <c r="M488" s="181"/>
      <c r="N488" s="209"/>
      <c r="O488" s="181"/>
      <c r="P488" s="209"/>
      <c r="Q488" s="181"/>
      <c r="R488" s="209"/>
      <c r="S488" s="1"/>
      <c r="T488" s="1"/>
    </row>
    <row r="489" spans="1:20" ht="23.25" customHeight="1" thickBot="1">
      <c r="A489" s="216">
        <v>22</v>
      </c>
      <c r="B489" s="341" t="s">
        <v>564</v>
      </c>
      <c r="C489" s="207">
        <v>0</v>
      </c>
      <c r="D489" s="210">
        <v>1</v>
      </c>
      <c r="E489" s="207">
        <v>0</v>
      </c>
      <c r="F489" s="210">
        <v>0</v>
      </c>
      <c r="G489" s="207">
        <v>0</v>
      </c>
      <c r="H489" s="210">
        <v>0</v>
      </c>
      <c r="I489" s="207">
        <v>0</v>
      </c>
      <c r="J489" s="210">
        <v>0</v>
      </c>
      <c r="K489" s="207">
        <v>0</v>
      </c>
      <c r="L489" s="210">
        <v>0</v>
      </c>
      <c r="M489" s="207">
        <v>0</v>
      </c>
      <c r="N489" s="210">
        <v>0</v>
      </c>
      <c r="O489" s="207">
        <v>0</v>
      </c>
      <c r="P489" s="210">
        <v>0</v>
      </c>
      <c r="Q489" s="207">
        <v>0</v>
      </c>
      <c r="R489" s="210">
        <v>0</v>
      </c>
      <c r="S489" s="1"/>
      <c r="T489" s="1"/>
    </row>
    <row r="490" spans="1:20" ht="5.25" customHeight="1">
      <c r="A490" s="75"/>
      <c r="B490" s="76"/>
      <c r="C490" s="77"/>
      <c r="D490" s="77"/>
      <c r="E490" s="78"/>
      <c r="F490" s="77"/>
      <c r="G490" s="77"/>
      <c r="H490" s="78"/>
      <c r="I490" s="79"/>
      <c r="J490" s="79"/>
      <c r="K490" s="67"/>
      <c r="L490" s="67"/>
      <c r="M490" s="67"/>
      <c r="N490" s="67"/>
      <c r="O490" s="67"/>
      <c r="P490" s="67"/>
      <c r="Q490" s="67"/>
      <c r="R490" s="67"/>
      <c r="S490" s="67"/>
      <c r="T490" s="67"/>
    </row>
    <row r="491" spans="1:20" ht="15.75">
      <c r="A491" s="80" t="s">
        <v>629</v>
      </c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67"/>
      <c r="M491" s="67"/>
      <c r="N491" s="67"/>
      <c r="O491" s="67"/>
      <c r="P491" s="67"/>
      <c r="Q491" s="67"/>
      <c r="R491" s="67"/>
      <c r="S491" s="67"/>
      <c r="T491" s="67"/>
    </row>
    <row r="492" spans="1:20" ht="7.5" customHeight="1" thickBot="1">
      <c r="A492" s="67"/>
      <c r="B492" s="6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67"/>
      <c r="R492" s="67"/>
      <c r="S492" s="67"/>
      <c r="T492" s="67"/>
    </row>
    <row r="493" spans="1:20" ht="21" customHeight="1" thickBot="1">
      <c r="A493" s="666" t="s">
        <v>202</v>
      </c>
      <c r="B493" s="669" t="s">
        <v>203</v>
      </c>
      <c r="C493" s="661" t="s">
        <v>85</v>
      </c>
      <c r="D493" s="665"/>
      <c r="E493" s="665"/>
      <c r="F493" s="665"/>
      <c r="G493" s="665"/>
      <c r="H493" s="665"/>
      <c r="I493" s="665"/>
      <c r="J493" s="662"/>
      <c r="K493" s="661" t="s">
        <v>87</v>
      </c>
      <c r="L493" s="665"/>
      <c r="M493" s="665"/>
      <c r="N493" s="665"/>
      <c r="O493" s="665"/>
      <c r="P493" s="665"/>
      <c r="Q493" s="665"/>
      <c r="R493" s="662"/>
      <c r="S493" s="1"/>
      <c r="T493" s="1"/>
    </row>
    <row r="494" spans="1:20" ht="48" customHeight="1" thickBot="1">
      <c r="A494" s="667"/>
      <c r="B494" s="669"/>
      <c r="C494" s="663" t="s">
        <v>619</v>
      </c>
      <c r="D494" s="664"/>
      <c r="E494" s="673" t="s">
        <v>618</v>
      </c>
      <c r="F494" s="674"/>
      <c r="G494" s="673" t="s">
        <v>617</v>
      </c>
      <c r="H494" s="674"/>
      <c r="I494" s="663" t="s">
        <v>80</v>
      </c>
      <c r="J494" s="664"/>
      <c r="K494" s="663" t="s">
        <v>619</v>
      </c>
      <c r="L494" s="664"/>
      <c r="M494" s="673" t="s">
        <v>618</v>
      </c>
      <c r="N494" s="674"/>
      <c r="O494" s="673" t="s">
        <v>617</v>
      </c>
      <c r="P494" s="674"/>
      <c r="Q494" s="663" t="s">
        <v>80</v>
      </c>
      <c r="R494" s="664"/>
      <c r="S494" s="1"/>
      <c r="T494" s="1"/>
    </row>
    <row r="495" spans="1:20" ht="21.75" customHeight="1" thickBot="1">
      <c r="A495" s="668"/>
      <c r="B495" s="669"/>
      <c r="C495" s="81">
        <f>C467</f>
        <v>2012</v>
      </c>
      <c r="D495" s="82">
        <f>D467</f>
        <v>2013</v>
      </c>
      <c r="E495" s="81">
        <f aca="true" t="shared" si="133" ref="E495:R495">C495</f>
        <v>2012</v>
      </c>
      <c r="F495" s="82">
        <f t="shared" si="133"/>
        <v>2013</v>
      </c>
      <c r="G495" s="81">
        <f t="shared" si="133"/>
        <v>2012</v>
      </c>
      <c r="H495" s="82">
        <f t="shared" si="133"/>
        <v>2013</v>
      </c>
      <c r="I495" s="81">
        <f t="shared" si="133"/>
        <v>2012</v>
      </c>
      <c r="J495" s="82">
        <f t="shared" si="133"/>
        <v>2013</v>
      </c>
      <c r="K495" s="81">
        <f t="shared" si="133"/>
        <v>2012</v>
      </c>
      <c r="L495" s="82">
        <f t="shared" si="133"/>
        <v>2013</v>
      </c>
      <c r="M495" s="81">
        <f t="shared" si="133"/>
        <v>2012</v>
      </c>
      <c r="N495" s="82">
        <f t="shared" si="133"/>
        <v>2013</v>
      </c>
      <c r="O495" s="81">
        <f t="shared" si="133"/>
        <v>2012</v>
      </c>
      <c r="P495" s="82">
        <f t="shared" si="133"/>
        <v>2013</v>
      </c>
      <c r="Q495" s="81">
        <f t="shared" si="133"/>
        <v>2012</v>
      </c>
      <c r="R495" s="82">
        <f t="shared" si="133"/>
        <v>2013</v>
      </c>
      <c r="S495" s="1"/>
      <c r="T495" s="1"/>
    </row>
    <row r="496" spans="1:20" ht="23.25" customHeight="1">
      <c r="A496" s="345">
        <v>1</v>
      </c>
      <c r="B496" s="347" t="s">
        <v>21</v>
      </c>
      <c r="C496" s="180"/>
      <c r="D496" s="208"/>
      <c r="E496" s="180"/>
      <c r="F496" s="208"/>
      <c r="G496" s="180"/>
      <c r="H496" s="208"/>
      <c r="I496" s="180"/>
      <c r="J496" s="208"/>
      <c r="K496" s="180"/>
      <c r="L496" s="208"/>
      <c r="M496" s="180"/>
      <c r="N496" s="208"/>
      <c r="O496" s="180"/>
      <c r="P496" s="208"/>
      <c r="Q496" s="180"/>
      <c r="R496" s="208"/>
      <c r="S496" s="1"/>
      <c r="T496" s="1"/>
    </row>
    <row r="497" spans="1:20" ht="23.25" customHeight="1">
      <c r="A497" s="215">
        <v>2</v>
      </c>
      <c r="B497" s="348" t="s">
        <v>22</v>
      </c>
      <c r="C497" s="181"/>
      <c r="D497" s="209"/>
      <c r="E497" s="181"/>
      <c r="F497" s="209"/>
      <c r="G497" s="181"/>
      <c r="H497" s="209"/>
      <c r="I497" s="181"/>
      <c r="J497" s="209"/>
      <c r="K497" s="181"/>
      <c r="L497" s="209"/>
      <c r="M497" s="181"/>
      <c r="N497" s="209"/>
      <c r="O497" s="181"/>
      <c r="P497" s="209"/>
      <c r="Q497" s="181"/>
      <c r="R497" s="209"/>
      <c r="S497" s="1"/>
      <c r="T497" s="1"/>
    </row>
    <row r="498" spans="1:20" ht="23.25" customHeight="1">
      <c r="A498" s="215">
        <v>3</v>
      </c>
      <c r="B498" s="348" t="s">
        <v>23</v>
      </c>
      <c r="C498" s="181"/>
      <c r="D498" s="209"/>
      <c r="E498" s="181"/>
      <c r="F498" s="209"/>
      <c r="G498" s="181"/>
      <c r="H498" s="209"/>
      <c r="I498" s="181"/>
      <c r="J498" s="209"/>
      <c r="K498" s="181"/>
      <c r="L498" s="209"/>
      <c r="M498" s="181"/>
      <c r="N498" s="209"/>
      <c r="O498" s="181"/>
      <c r="P498" s="209"/>
      <c r="Q498" s="181"/>
      <c r="R498" s="209"/>
      <c r="S498" s="1"/>
      <c r="T498" s="1"/>
    </row>
    <row r="499" spans="1:20" ht="23.25" customHeight="1">
      <c r="A499" s="215">
        <v>4</v>
      </c>
      <c r="B499" s="348" t="s">
        <v>24</v>
      </c>
      <c r="C499" s="181"/>
      <c r="D499" s="209"/>
      <c r="E499" s="181"/>
      <c r="F499" s="209"/>
      <c r="G499" s="181"/>
      <c r="H499" s="209"/>
      <c r="I499" s="181"/>
      <c r="J499" s="209"/>
      <c r="K499" s="181"/>
      <c r="L499" s="209"/>
      <c r="M499" s="181"/>
      <c r="N499" s="209"/>
      <c r="O499" s="181"/>
      <c r="P499" s="209"/>
      <c r="Q499" s="181"/>
      <c r="R499" s="209"/>
      <c r="S499" s="1"/>
      <c r="T499" s="1"/>
    </row>
    <row r="500" spans="1:20" ht="23.25" customHeight="1">
      <c r="A500" s="215">
        <v>5</v>
      </c>
      <c r="B500" s="348" t="s">
        <v>25</v>
      </c>
      <c r="C500" s="181"/>
      <c r="D500" s="209"/>
      <c r="E500" s="181"/>
      <c r="F500" s="209"/>
      <c r="G500" s="181"/>
      <c r="H500" s="209"/>
      <c r="I500" s="181"/>
      <c r="J500" s="209"/>
      <c r="K500" s="181"/>
      <c r="L500" s="209"/>
      <c r="M500" s="181"/>
      <c r="N500" s="209"/>
      <c r="O500" s="181"/>
      <c r="P500" s="209"/>
      <c r="Q500" s="181"/>
      <c r="R500" s="209"/>
      <c r="S500" s="1"/>
      <c r="T500" s="1"/>
    </row>
    <row r="501" spans="1:20" ht="23.25" customHeight="1">
      <c r="A501" s="215">
        <v>6</v>
      </c>
      <c r="B501" s="348" t="s">
        <v>26</v>
      </c>
      <c r="C501" s="181"/>
      <c r="D501" s="209"/>
      <c r="E501" s="181"/>
      <c r="F501" s="209"/>
      <c r="G501" s="181"/>
      <c r="H501" s="209"/>
      <c r="I501" s="181"/>
      <c r="J501" s="209"/>
      <c r="K501" s="181"/>
      <c r="L501" s="209"/>
      <c r="M501" s="181"/>
      <c r="N501" s="209"/>
      <c r="O501" s="181"/>
      <c r="P501" s="209"/>
      <c r="Q501" s="181"/>
      <c r="R501" s="209"/>
      <c r="S501" s="1"/>
      <c r="T501" s="1"/>
    </row>
    <row r="502" spans="1:20" ht="23.25" customHeight="1">
      <c r="A502" s="215">
        <v>7</v>
      </c>
      <c r="B502" s="348" t="s">
        <v>27</v>
      </c>
      <c r="C502" s="181"/>
      <c r="D502" s="209"/>
      <c r="E502" s="181"/>
      <c r="F502" s="209"/>
      <c r="G502" s="181"/>
      <c r="H502" s="209"/>
      <c r="I502" s="181"/>
      <c r="J502" s="209"/>
      <c r="K502" s="181"/>
      <c r="L502" s="209"/>
      <c r="M502" s="181"/>
      <c r="N502" s="209"/>
      <c r="O502" s="181"/>
      <c r="P502" s="209"/>
      <c r="Q502" s="181"/>
      <c r="R502" s="209"/>
      <c r="S502" s="1"/>
      <c r="T502" s="1"/>
    </row>
    <row r="503" spans="1:20" ht="23.25" customHeight="1">
      <c r="A503" s="215">
        <v>8</v>
      </c>
      <c r="B503" s="348" t="s">
        <v>28</v>
      </c>
      <c r="C503" s="181"/>
      <c r="D503" s="209"/>
      <c r="E503" s="181"/>
      <c r="F503" s="209"/>
      <c r="G503" s="181"/>
      <c r="H503" s="209"/>
      <c r="I503" s="181"/>
      <c r="J503" s="209"/>
      <c r="K503" s="181"/>
      <c r="L503" s="209"/>
      <c r="M503" s="181"/>
      <c r="N503" s="209"/>
      <c r="O503" s="181"/>
      <c r="P503" s="209"/>
      <c r="Q503" s="181"/>
      <c r="R503" s="209"/>
      <c r="S503" s="1"/>
      <c r="T503" s="1"/>
    </row>
    <row r="504" spans="1:20" ht="23.25" customHeight="1">
      <c r="A504" s="215">
        <v>9</v>
      </c>
      <c r="B504" s="348" t="s">
        <v>29</v>
      </c>
      <c r="C504" s="181"/>
      <c r="D504" s="209"/>
      <c r="E504" s="181"/>
      <c r="F504" s="209"/>
      <c r="G504" s="181"/>
      <c r="H504" s="209"/>
      <c r="I504" s="181"/>
      <c r="J504" s="209"/>
      <c r="K504" s="181"/>
      <c r="L504" s="209"/>
      <c r="M504" s="181"/>
      <c r="N504" s="209"/>
      <c r="O504" s="181"/>
      <c r="P504" s="209"/>
      <c r="Q504" s="181"/>
      <c r="R504" s="209"/>
      <c r="S504" s="1"/>
      <c r="T504" s="1"/>
    </row>
    <row r="505" spans="1:20" ht="23.25" customHeight="1">
      <c r="A505" s="215">
        <v>10</v>
      </c>
      <c r="B505" s="348" t="s">
        <v>30</v>
      </c>
      <c r="C505" s="181"/>
      <c r="D505" s="209"/>
      <c r="E505" s="181"/>
      <c r="F505" s="209"/>
      <c r="G505" s="181"/>
      <c r="H505" s="209"/>
      <c r="I505" s="181"/>
      <c r="J505" s="209"/>
      <c r="K505" s="181"/>
      <c r="L505" s="209"/>
      <c r="M505" s="181"/>
      <c r="N505" s="209"/>
      <c r="O505" s="181"/>
      <c r="P505" s="209"/>
      <c r="Q505" s="181"/>
      <c r="R505" s="209"/>
      <c r="S505" s="1"/>
      <c r="T505" s="1"/>
    </row>
    <row r="506" spans="1:20" ht="23.25" customHeight="1">
      <c r="A506" s="215">
        <v>11</v>
      </c>
      <c r="B506" s="348" t="s">
        <v>31</v>
      </c>
      <c r="C506" s="181"/>
      <c r="D506" s="209"/>
      <c r="E506" s="181"/>
      <c r="F506" s="209"/>
      <c r="G506" s="181"/>
      <c r="H506" s="209"/>
      <c r="I506" s="181"/>
      <c r="J506" s="209"/>
      <c r="K506" s="181"/>
      <c r="L506" s="209"/>
      <c r="M506" s="181"/>
      <c r="N506" s="209"/>
      <c r="O506" s="181"/>
      <c r="P506" s="209"/>
      <c r="Q506" s="181"/>
      <c r="R506" s="209"/>
      <c r="S506" s="1"/>
      <c r="T506" s="1"/>
    </row>
    <row r="507" spans="1:20" ht="23.25" customHeight="1">
      <c r="A507" s="215">
        <v>12</v>
      </c>
      <c r="B507" s="348" t="s">
        <v>32</v>
      </c>
      <c r="C507" s="181"/>
      <c r="D507" s="209"/>
      <c r="E507" s="181"/>
      <c r="F507" s="209"/>
      <c r="G507" s="181"/>
      <c r="H507" s="209"/>
      <c r="I507" s="181"/>
      <c r="J507" s="209"/>
      <c r="K507" s="181"/>
      <c r="L507" s="209"/>
      <c r="M507" s="181"/>
      <c r="N507" s="209"/>
      <c r="O507" s="181"/>
      <c r="P507" s="209"/>
      <c r="Q507" s="181"/>
      <c r="R507" s="209"/>
      <c r="S507" s="1"/>
      <c r="T507" s="1"/>
    </row>
    <row r="508" spans="1:20" ht="23.25" customHeight="1">
      <c r="A508" s="215">
        <v>13</v>
      </c>
      <c r="B508" s="348" t="s">
        <v>33</v>
      </c>
      <c r="C508" s="181"/>
      <c r="D508" s="209"/>
      <c r="E508" s="181"/>
      <c r="F508" s="209"/>
      <c r="G508" s="181"/>
      <c r="H508" s="209"/>
      <c r="I508" s="181"/>
      <c r="J508" s="209"/>
      <c r="K508" s="181"/>
      <c r="L508" s="209"/>
      <c r="M508" s="181"/>
      <c r="N508" s="209"/>
      <c r="O508" s="181"/>
      <c r="P508" s="209"/>
      <c r="Q508" s="181"/>
      <c r="R508" s="209"/>
      <c r="S508" s="1"/>
      <c r="T508" s="1"/>
    </row>
    <row r="509" spans="1:20" ht="23.25" customHeight="1">
      <c r="A509" s="215">
        <v>14</v>
      </c>
      <c r="B509" s="348" t="s">
        <v>34</v>
      </c>
      <c r="C509" s="181"/>
      <c r="D509" s="209"/>
      <c r="E509" s="181"/>
      <c r="F509" s="209"/>
      <c r="G509" s="181"/>
      <c r="H509" s="209"/>
      <c r="I509" s="181"/>
      <c r="J509" s="209"/>
      <c r="K509" s="181"/>
      <c r="L509" s="209"/>
      <c r="M509" s="181"/>
      <c r="N509" s="209"/>
      <c r="O509" s="181"/>
      <c r="P509" s="209"/>
      <c r="Q509" s="181"/>
      <c r="R509" s="209"/>
      <c r="S509" s="1"/>
      <c r="T509" s="1"/>
    </row>
    <row r="510" spans="1:20" ht="23.25" customHeight="1">
      <c r="A510" s="215">
        <v>15</v>
      </c>
      <c r="B510" s="348" t="s">
        <v>35</v>
      </c>
      <c r="C510" s="181"/>
      <c r="D510" s="209"/>
      <c r="E510" s="181"/>
      <c r="F510" s="209"/>
      <c r="G510" s="181"/>
      <c r="H510" s="209"/>
      <c r="I510" s="181"/>
      <c r="J510" s="209"/>
      <c r="K510" s="181"/>
      <c r="L510" s="209"/>
      <c r="M510" s="181"/>
      <c r="N510" s="209"/>
      <c r="O510" s="181"/>
      <c r="P510" s="209"/>
      <c r="Q510" s="181"/>
      <c r="R510" s="209"/>
      <c r="S510" s="1"/>
      <c r="T510" s="1"/>
    </row>
    <row r="511" spans="1:20" ht="23.25" customHeight="1">
      <c r="A511" s="215">
        <v>16</v>
      </c>
      <c r="B511" s="348" t="s">
        <v>36</v>
      </c>
      <c r="C511" s="181"/>
      <c r="D511" s="209">
        <v>1</v>
      </c>
      <c r="E511" s="181"/>
      <c r="F511" s="209"/>
      <c r="G511" s="181"/>
      <c r="H511" s="209"/>
      <c r="I511" s="181"/>
      <c r="J511" s="209"/>
      <c r="K511" s="181"/>
      <c r="L511" s="209">
        <v>1</v>
      </c>
      <c r="M511" s="181"/>
      <c r="N511" s="209"/>
      <c r="O511" s="181"/>
      <c r="P511" s="209"/>
      <c r="Q511" s="181"/>
      <c r="R511" s="209"/>
      <c r="S511" s="1"/>
      <c r="T511" s="1"/>
    </row>
    <row r="512" spans="1:20" ht="23.25" customHeight="1">
      <c r="A512" s="215">
        <v>17</v>
      </c>
      <c r="B512" s="348" t="s">
        <v>37</v>
      </c>
      <c r="C512" s="181"/>
      <c r="D512" s="209"/>
      <c r="E512" s="181"/>
      <c r="F512" s="209"/>
      <c r="G512" s="181"/>
      <c r="H512" s="209"/>
      <c r="I512" s="181"/>
      <c r="J512" s="209"/>
      <c r="K512" s="181"/>
      <c r="L512" s="209"/>
      <c r="M512" s="181"/>
      <c r="N512" s="209"/>
      <c r="O512" s="181"/>
      <c r="P512" s="209"/>
      <c r="Q512" s="181"/>
      <c r="R512" s="209"/>
      <c r="S512" s="1"/>
      <c r="T512" s="1"/>
    </row>
    <row r="513" spans="1:20" ht="23.25" customHeight="1">
      <c r="A513" s="215">
        <v>18</v>
      </c>
      <c r="B513" s="348" t="s">
        <v>38</v>
      </c>
      <c r="C513" s="181"/>
      <c r="D513" s="209"/>
      <c r="E513" s="181"/>
      <c r="F513" s="209"/>
      <c r="G513" s="181"/>
      <c r="H513" s="209"/>
      <c r="I513" s="181"/>
      <c r="J513" s="209"/>
      <c r="K513" s="181"/>
      <c r="L513" s="209"/>
      <c r="M513" s="181"/>
      <c r="N513" s="209"/>
      <c r="O513" s="181"/>
      <c r="P513" s="209"/>
      <c r="Q513" s="181"/>
      <c r="R513" s="209"/>
      <c r="S513" s="1"/>
      <c r="T513" s="1"/>
    </row>
    <row r="514" spans="1:20" ht="23.25" customHeight="1">
      <c r="A514" s="215">
        <v>19</v>
      </c>
      <c r="B514" s="348" t="s">
        <v>39</v>
      </c>
      <c r="C514" s="181"/>
      <c r="D514" s="209"/>
      <c r="E514" s="181"/>
      <c r="F514" s="209"/>
      <c r="G514" s="181"/>
      <c r="H514" s="209"/>
      <c r="I514" s="181"/>
      <c r="J514" s="209"/>
      <c r="K514" s="181"/>
      <c r="L514" s="209"/>
      <c r="M514" s="181"/>
      <c r="N514" s="209"/>
      <c r="O514" s="181"/>
      <c r="P514" s="209"/>
      <c r="Q514" s="181"/>
      <c r="R514" s="209"/>
      <c r="S514" s="1"/>
      <c r="T514" s="1"/>
    </row>
    <row r="515" spans="1:20" ht="23.25" customHeight="1">
      <c r="A515" s="215">
        <v>20</v>
      </c>
      <c r="B515" s="348" t="s">
        <v>40</v>
      </c>
      <c r="C515" s="181"/>
      <c r="D515" s="209"/>
      <c r="E515" s="181"/>
      <c r="F515" s="209"/>
      <c r="G515" s="181"/>
      <c r="H515" s="209"/>
      <c r="I515" s="181"/>
      <c r="J515" s="209"/>
      <c r="K515" s="181"/>
      <c r="L515" s="209"/>
      <c r="M515" s="181"/>
      <c r="N515" s="209"/>
      <c r="O515" s="181"/>
      <c r="P515" s="209"/>
      <c r="Q515" s="181"/>
      <c r="R515" s="209"/>
      <c r="S515" s="1"/>
      <c r="T515" s="1"/>
    </row>
    <row r="516" spans="1:20" ht="23.25" customHeight="1" thickBot="1">
      <c r="A516" s="346">
        <v>21</v>
      </c>
      <c r="B516" s="344" t="s">
        <v>447</v>
      </c>
      <c r="C516" s="181"/>
      <c r="D516" s="209"/>
      <c r="E516" s="181"/>
      <c r="F516" s="209"/>
      <c r="G516" s="181"/>
      <c r="H516" s="209"/>
      <c r="I516" s="181"/>
      <c r="J516" s="209"/>
      <c r="K516" s="181"/>
      <c r="L516" s="209"/>
      <c r="M516" s="181"/>
      <c r="N516" s="209"/>
      <c r="O516" s="181"/>
      <c r="P516" s="209"/>
      <c r="Q516" s="181"/>
      <c r="R516" s="209"/>
      <c r="S516" s="1"/>
      <c r="T516" s="1"/>
    </row>
    <row r="517" spans="1:20" ht="23.25" customHeight="1" thickBot="1">
      <c r="A517" s="216">
        <v>22</v>
      </c>
      <c r="B517" s="341" t="s">
        <v>564</v>
      </c>
      <c r="C517" s="207">
        <v>0</v>
      </c>
      <c r="D517" s="210">
        <v>1</v>
      </c>
      <c r="E517" s="207">
        <v>0</v>
      </c>
      <c r="F517" s="210">
        <v>0</v>
      </c>
      <c r="G517" s="207">
        <v>0</v>
      </c>
      <c r="H517" s="210">
        <v>0</v>
      </c>
      <c r="I517" s="207">
        <v>0</v>
      </c>
      <c r="J517" s="210">
        <v>0</v>
      </c>
      <c r="K517" s="207">
        <v>0</v>
      </c>
      <c r="L517" s="210">
        <v>1</v>
      </c>
      <c r="M517" s="207">
        <v>0</v>
      </c>
      <c r="N517" s="210">
        <v>0</v>
      </c>
      <c r="O517" s="207">
        <v>0</v>
      </c>
      <c r="P517" s="210">
        <v>0</v>
      </c>
      <c r="Q517" s="207">
        <v>0</v>
      </c>
      <c r="R517" s="210">
        <v>0</v>
      </c>
      <c r="S517" s="1"/>
      <c r="T517" s="1"/>
    </row>
    <row r="518" spans="1:20" ht="5.25" customHeight="1">
      <c r="A518" s="75"/>
      <c r="B518" s="76"/>
      <c r="C518" s="77"/>
      <c r="D518" s="77"/>
      <c r="E518" s="78"/>
      <c r="F518" s="77"/>
      <c r="G518" s="77"/>
      <c r="H518" s="78"/>
      <c r="I518" s="79"/>
      <c r="J518" s="79"/>
      <c r="K518" s="67"/>
      <c r="L518" s="67"/>
      <c r="M518" s="67"/>
      <c r="N518" s="67"/>
      <c r="O518" s="67"/>
      <c r="P518" s="67"/>
      <c r="Q518" s="67"/>
      <c r="R518" s="67"/>
      <c r="S518" s="67"/>
      <c r="T518" s="67"/>
    </row>
    <row r="519" spans="1:20" ht="15.75">
      <c r="A519" s="80" t="s">
        <v>677</v>
      </c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67"/>
      <c r="M519" s="67"/>
      <c r="N519" s="67"/>
      <c r="O519" s="67"/>
      <c r="P519" s="67"/>
      <c r="Q519" s="67"/>
      <c r="R519" s="67"/>
      <c r="S519" s="67"/>
      <c r="T519" s="67"/>
    </row>
    <row r="520" spans="1:20" ht="7.5" customHeight="1" thickBot="1">
      <c r="A520" s="67"/>
      <c r="B520" s="6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67"/>
      <c r="R520" s="67"/>
      <c r="S520" s="67"/>
      <c r="T520" s="67"/>
    </row>
    <row r="521" spans="1:20" ht="21" customHeight="1" thickBot="1">
      <c r="A521" s="666" t="s">
        <v>202</v>
      </c>
      <c r="B521" s="669" t="s">
        <v>203</v>
      </c>
      <c r="C521" s="661" t="s">
        <v>631</v>
      </c>
      <c r="D521" s="665"/>
      <c r="E521" s="665"/>
      <c r="F521" s="665"/>
      <c r="G521" s="665"/>
      <c r="H521" s="665"/>
      <c r="I521" s="665"/>
      <c r="J521" s="662"/>
      <c r="K521" s="661" t="s">
        <v>630</v>
      </c>
      <c r="L521" s="665"/>
      <c r="M521" s="665"/>
      <c r="N521" s="665"/>
      <c r="O521" s="665"/>
      <c r="P521" s="665"/>
      <c r="Q521" s="665"/>
      <c r="R521" s="662"/>
      <c r="S521" s="1"/>
      <c r="T521" s="1"/>
    </row>
    <row r="522" spans="1:20" ht="48" customHeight="1" thickBot="1">
      <c r="A522" s="667"/>
      <c r="B522" s="669"/>
      <c r="C522" s="663" t="s">
        <v>619</v>
      </c>
      <c r="D522" s="664"/>
      <c r="E522" s="673" t="s">
        <v>618</v>
      </c>
      <c r="F522" s="674"/>
      <c r="G522" s="673" t="s">
        <v>617</v>
      </c>
      <c r="H522" s="674"/>
      <c r="I522" s="663" t="s">
        <v>80</v>
      </c>
      <c r="J522" s="664"/>
      <c r="K522" s="663" t="s">
        <v>619</v>
      </c>
      <c r="L522" s="664"/>
      <c r="M522" s="673" t="s">
        <v>618</v>
      </c>
      <c r="N522" s="674"/>
      <c r="O522" s="673" t="s">
        <v>617</v>
      </c>
      <c r="P522" s="674"/>
      <c r="Q522" s="663" t="s">
        <v>80</v>
      </c>
      <c r="R522" s="664"/>
      <c r="S522" s="1"/>
      <c r="T522" s="1"/>
    </row>
    <row r="523" spans="1:20" ht="21.75" customHeight="1" thickBot="1">
      <c r="A523" s="668"/>
      <c r="B523" s="669"/>
      <c r="C523" s="81">
        <f>C495</f>
        <v>2012</v>
      </c>
      <c r="D523" s="82">
        <f>D495</f>
        <v>2013</v>
      </c>
      <c r="E523" s="81">
        <f aca="true" t="shared" si="134" ref="E523:R523">C523</f>
        <v>2012</v>
      </c>
      <c r="F523" s="82">
        <f t="shared" si="134"/>
        <v>2013</v>
      </c>
      <c r="G523" s="81">
        <f t="shared" si="134"/>
        <v>2012</v>
      </c>
      <c r="H523" s="82">
        <f t="shared" si="134"/>
        <v>2013</v>
      </c>
      <c r="I523" s="81">
        <f t="shared" si="134"/>
        <v>2012</v>
      </c>
      <c r="J523" s="82">
        <f t="shared" si="134"/>
        <v>2013</v>
      </c>
      <c r="K523" s="81">
        <f t="shared" si="134"/>
        <v>2012</v>
      </c>
      <c r="L523" s="82">
        <f t="shared" si="134"/>
        <v>2013</v>
      </c>
      <c r="M523" s="81">
        <f t="shared" si="134"/>
        <v>2012</v>
      </c>
      <c r="N523" s="82">
        <f t="shared" si="134"/>
        <v>2013</v>
      </c>
      <c r="O523" s="81">
        <f t="shared" si="134"/>
        <v>2012</v>
      </c>
      <c r="P523" s="82">
        <f t="shared" si="134"/>
        <v>2013</v>
      </c>
      <c r="Q523" s="81">
        <f t="shared" si="134"/>
        <v>2012</v>
      </c>
      <c r="R523" s="82">
        <f t="shared" si="134"/>
        <v>2013</v>
      </c>
      <c r="S523" s="1"/>
      <c r="T523" s="1"/>
    </row>
    <row r="524" spans="1:20" ht="23.25" customHeight="1">
      <c r="A524" s="345">
        <v>1</v>
      </c>
      <c r="B524" s="347" t="s">
        <v>21</v>
      </c>
      <c r="C524" s="180"/>
      <c r="D524" s="208"/>
      <c r="E524" s="180"/>
      <c r="F524" s="208"/>
      <c r="G524" s="180"/>
      <c r="H524" s="208"/>
      <c r="I524" s="180"/>
      <c r="J524" s="208"/>
      <c r="K524" s="180"/>
      <c r="L524" s="208"/>
      <c r="M524" s="180"/>
      <c r="N524" s="208"/>
      <c r="O524" s="180"/>
      <c r="P524" s="208"/>
      <c r="Q524" s="180"/>
      <c r="R524" s="208"/>
      <c r="S524" s="1"/>
      <c r="T524" s="1"/>
    </row>
    <row r="525" spans="1:20" ht="23.25" customHeight="1">
      <c r="A525" s="215">
        <v>2</v>
      </c>
      <c r="B525" s="348" t="s">
        <v>22</v>
      </c>
      <c r="C525" s="181"/>
      <c r="D525" s="209"/>
      <c r="E525" s="181"/>
      <c r="F525" s="209"/>
      <c r="G525" s="181"/>
      <c r="H525" s="209"/>
      <c r="I525" s="181"/>
      <c r="J525" s="209"/>
      <c r="K525" s="181"/>
      <c r="L525" s="209"/>
      <c r="M525" s="181"/>
      <c r="N525" s="209"/>
      <c r="O525" s="181"/>
      <c r="P525" s="209"/>
      <c r="Q525" s="181"/>
      <c r="R525" s="209"/>
      <c r="S525" s="1"/>
      <c r="T525" s="1"/>
    </row>
    <row r="526" spans="1:20" ht="23.25" customHeight="1">
      <c r="A526" s="215">
        <v>3</v>
      </c>
      <c r="B526" s="348" t="s">
        <v>23</v>
      </c>
      <c r="C526" s="181"/>
      <c r="D526" s="209"/>
      <c r="E526" s="181"/>
      <c r="F526" s="209"/>
      <c r="G526" s="181"/>
      <c r="H526" s="209"/>
      <c r="I526" s="181"/>
      <c r="J526" s="209"/>
      <c r="K526" s="181"/>
      <c r="L526" s="209"/>
      <c r="M526" s="181"/>
      <c r="N526" s="209"/>
      <c r="O526" s="181"/>
      <c r="P526" s="209"/>
      <c r="Q526" s="181"/>
      <c r="R526" s="209"/>
      <c r="S526" s="1"/>
      <c r="T526" s="1"/>
    </row>
    <row r="527" spans="1:20" ht="23.25" customHeight="1">
      <c r="A527" s="215">
        <v>4</v>
      </c>
      <c r="B527" s="348" t="s">
        <v>24</v>
      </c>
      <c r="C527" s="181"/>
      <c r="D527" s="209"/>
      <c r="E527" s="181"/>
      <c r="F527" s="209"/>
      <c r="G527" s="181"/>
      <c r="H527" s="209"/>
      <c r="I527" s="181"/>
      <c r="J527" s="209"/>
      <c r="K527" s="181"/>
      <c r="L527" s="209"/>
      <c r="M527" s="181"/>
      <c r="N527" s="209"/>
      <c r="O527" s="181"/>
      <c r="P527" s="209"/>
      <c r="Q527" s="181"/>
      <c r="R527" s="209"/>
      <c r="S527" s="1"/>
      <c r="T527" s="1"/>
    </row>
    <row r="528" spans="1:20" ht="23.25" customHeight="1">
      <c r="A528" s="215">
        <v>5</v>
      </c>
      <c r="B528" s="348" t="s">
        <v>25</v>
      </c>
      <c r="C528" s="181"/>
      <c r="D528" s="209"/>
      <c r="E528" s="181"/>
      <c r="F528" s="209"/>
      <c r="G528" s="181"/>
      <c r="H528" s="209"/>
      <c r="I528" s="181"/>
      <c r="J528" s="209"/>
      <c r="K528" s="181"/>
      <c r="L528" s="209"/>
      <c r="M528" s="181"/>
      <c r="N528" s="209"/>
      <c r="O528" s="181"/>
      <c r="P528" s="209"/>
      <c r="Q528" s="181"/>
      <c r="R528" s="209"/>
      <c r="S528" s="1"/>
      <c r="T528" s="1"/>
    </row>
    <row r="529" spans="1:20" ht="23.25" customHeight="1">
      <c r="A529" s="215">
        <v>6</v>
      </c>
      <c r="B529" s="348" t="s">
        <v>26</v>
      </c>
      <c r="C529" s="181"/>
      <c r="D529" s="209"/>
      <c r="E529" s="181"/>
      <c r="F529" s="209"/>
      <c r="G529" s="181"/>
      <c r="H529" s="209"/>
      <c r="I529" s="181"/>
      <c r="J529" s="209"/>
      <c r="K529" s="181"/>
      <c r="L529" s="209"/>
      <c r="M529" s="181"/>
      <c r="N529" s="209"/>
      <c r="O529" s="181"/>
      <c r="P529" s="209"/>
      <c r="Q529" s="181"/>
      <c r="R529" s="209"/>
      <c r="S529" s="1"/>
      <c r="T529" s="1"/>
    </row>
    <row r="530" spans="1:20" ht="23.25" customHeight="1">
      <c r="A530" s="215">
        <v>7</v>
      </c>
      <c r="B530" s="348" t="s">
        <v>27</v>
      </c>
      <c r="C530" s="181"/>
      <c r="D530" s="209"/>
      <c r="E530" s="181"/>
      <c r="F530" s="209"/>
      <c r="G530" s="181"/>
      <c r="H530" s="209"/>
      <c r="I530" s="181"/>
      <c r="J530" s="209"/>
      <c r="K530" s="181"/>
      <c r="L530" s="209"/>
      <c r="M530" s="181"/>
      <c r="N530" s="209"/>
      <c r="O530" s="181"/>
      <c r="P530" s="209"/>
      <c r="Q530" s="181"/>
      <c r="R530" s="209"/>
      <c r="S530" s="1"/>
      <c r="T530" s="1"/>
    </row>
    <row r="531" spans="1:20" ht="23.25" customHeight="1">
      <c r="A531" s="215">
        <v>8</v>
      </c>
      <c r="B531" s="348" t="s">
        <v>28</v>
      </c>
      <c r="C531" s="181"/>
      <c r="D531" s="209"/>
      <c r="E531" s="181"/>
      <c r="F531" s="209"/>
      <c r="G531" s="181"/>
      <c r="H531" s="209"/>
      <c r="I531" s="181"/>
      <c r="J531" s="209"/>
      <c r="K531" s="181"/>
      <c r="L531" s="209"/>
      <c r="M531" s="181"/>
      <c r="N531" s="209"/>
      <c r="O531" s="181"/>
      <c r="P531" s="209"/>
      <c r="Q531" s="181"/>
      <c r="R531" s="209"/>
      <c r="S531" s="1"/>
      <c r="T531" s="1"/>
    </row>
    <row r="532" spans="1:20" ht="23.25" customHeight="1">
      <c r="A532" s="215">
        <v>9</v>
      </c>
      <c r="B532" s="348" t="s">
        <v>29</v>
      </c>
      <c r="C532" s="181"/>
      <c r="D532" s="209"/>
      <c r="E532" s="181"/>
      <c r="F532" s="209"/>
      <c r="G532" s="181"/>
      <c r="H532" s="209"/>
      <c r="I532" s="181"/>
      <c r="J532" s="209"/>
      <c r="K532" s="181"/>
      <c r="L532" s="209"/>
      <c r="M532" s="181"/>
      <c r="N532" s="209"/>
      <c r="O532" s="181"/>
      <c r="P532" s="209"/>
      <c r="Q532" s="181"/>
      <c r="R532" s="209"/>
      <c r="S532" s="1"/>
      <c r="T532" s="1"/>
    </row>
    <row r="533" spans="1:20" ht="23.25" customHeight="1">
      <c r="A533" s="215">
        <v>10</v>
      </c>
      <c r="B533" s="348" t="s">
        <v>30</v>
      </c>
      <c r="C533" s="181"/>
      <c r="D533" s="209"/>
      <c r="E533" s="181"/>
      <c r="F533" s="209"/>
      <c r="G533" s="181"/>
      <c r="H533" s="209"/>
      <c r="I533" s="181"/>
      <c r="J533" s="209"/>
      <c r="K533" s="181"/>
      <c r="L533" s="209"/>
      <c r="M533" s="181"/>
      <c r="N533" s="209"/>
      <c r="O533" s="181"/>
      <c r="P533" s="209"/>
      <c r="Q533" s="181"/>
      <c r="R533" s="209"/>
      <c r="S533" s="1"/>
      <c r="T533" s="1"/>
    </row>
    <row r="534" spans="1:20" ht="23.25" customHeight="1">
      <c r="A534" s="215">
        <v>11</v>
      </c>
      <c r="B534" s="348" t="s">
        <v>31</v>
      </c>
      <c r="C534" s="181"/>
      <c r="D534" s="209"/>
      <c r="E534" s="181"/>
      <c r="F534" s="209"/>
      <c r="G534" s="181"/>
      <c r="H534" s="209"/>
      <c r="I534" s="181"/>
      <c r="J534" s="209"/>
      <c r="K534" s="181"/>
      <c r="L534" s="209"/>
      <c r="M534" s="181"/>
      <c r="N534" s="209"/>
      <c r="O534" s="181"/>
      <c r="P534" s="209"/>
      <c r="Q534" s="181"/>
      <c r="R534" s="209"/>
      <c r="S534" s="1"/>
      <c r="T534" s="1"/>
    </row>
    <row r="535" spans="1:20" ht="23.25" customHeight="1">
      <c r="A535" s="215">
        <v>12</v>
      </c>
      <c r="B535" s="348" t="s">
        <v>32</v>
      </c>
      <c r="C535" s="181"/>
      <c r="D535" s="209"/>
      <c r="E535" s="181"/>
      <c r="F535" s="209"/>
      <c r="G535" s="181"/>
      <c r="H535" s="209"/>
      <c r="I535" s="181"/>
      <c r="J535" s="209"/>
      <c r="K535" s="181"/>
      <c r="L535" s="209"/>
      <c r="M535" s="181"/>
      <c r="N535" s="209"/>
      <c r="O535" s="181"/>
      <c r="P535" s="209"/>
      <c r="Q535" s="181"/>
      <c r="R535" s="209"/>
      <c r="S535" s="1"/>
      <c r="T535" s="1"/>
    </row>
    <row r="536" spans="1:20" ht="23.25" customHeight="1">
      <c r="A536" s="215">
        <v>13</v>
      </c>
      <c r="B536" s="348" t="s">
        <v>33</v>
      </c>
      <c r="C536" s="181"/>
      <c r="D536" s="209"/>
      <c r="E536" s="181"/>
      <c r="F536" s="209"/>
      <c r="G536" s="181"/>
      <c r="H536" s="209"/>
      <c r="I536" s="181"/>
      <c r="J536" s="209"/>
      <c r="K536" s="181"/>
      <c r="L536" s="209"/>
      <c r="M536" s="181"/>
      <c r="N536" s="209"/>
      <c r="O536" s="181"/>
      <c r="P536" s="209"/>
      <c r="Q536" s="181"/>
      <c r="R536" s="209"/>
      <c r="S536" s="1"/>
      <c r="T536" s="1"/>
    </row>
    <row r="537" spans="1:20" ht="23.25" customHeight="1">
      <c r="A537" s="215">
        <v>14</v>
      </c>
      <c r="B537" s="348" t="s">
        <v>34</v>
      </c>
      <c r="C537" s="181"/>
      <c r="D537" s="209"/>
      <c r="E537" s="181"/>
      <c r="F537" s="209"/>
      <c r="G537" s="181"/>
      <c r="H537" s="209"/>
      <c r="I537" s="181"/>
      <c r="J537" s="209"/>
      <c r="K537" s="181"/>
      <c r="L537" s="209"/>
      <c r="M537" s="181"/>
      <c r="N537" s="209"/>
      <c r="O537" s="181"/>
      <c r="P537" s="209"/>
      <c r="Q537" s="181"/>
      <c r="R537" s="209"/>
      <c r="S537" s="1"/>
      <c r="T537" s="1"/>
    </row>
    <row r="538" spans="1:20" ht="23.25" customHeight="1">
      <c r="A538" s="215">
        <v>15</v>
      </c>
      <c r="B538" s="348" t="s">
        <v>35</v>
      </c>
      <c r="C538" s="181"/>
      <c r="D538" s="209"/>
      <c r="E538" s="181"/>
      <c r="F538" s="209"/>
      <c r="G538" s="181"/>
      <c r="H538" s="209"/>
      <c r="I538" s="181"/>
      <c r="J538" s="209"/>
      <c r="K538" s="181"/>
      <c r="L538" s="209"/>
      <c r="M538" s="181"/>
      <c r="N538" s="209"/>
      <c r="O538" s="181"/>
      <c r="P538" s="209"/>
      <c r="Q538" s="181"/>
      <c r="R538" s="209"/>
      <c r="S538" s="1"/>
      <c r="T538" s="1"/>
    </row>
    <row r="539" spans="1:20" ht="23.25" customHeight="1">
      <c r="A539" s="215">
        <v>16</v>
      </c>
      <c r="B539" s="348" t="s">
        <v>36</v>
      </c>
      <c r="C539" s="181"/>
      <c r="D539" s="209"/>
      <c r="E539" s="181"/>
      <c r="F539" s="209"/>
      <c r="G539" s="181"/>
      <c r="H539" s="209"/>
      <c r="I539" s="181"/>
      <c r="J539" s="209"/>
      <c r="K539" s="181"/>
      <c r="L539" s="209"/>
      <c r="M539" s="181"/>
      <c r="N539" s="209"/>
      <c r="O539" s="181"/>
      <c r="P539" s="209"/>
      <c r="Q539" s="181"/>
      <c r="R539" s="209"/>
      <c r="S539" s="1"/>
      <c r="T539" s="1"/>
    </row>
    <row r="540" spans="1:20" ht="23.25" customHeight="1">
      <c r="A540" s="215">
        <v>17</v>
      </c>
      <c r="B540" s="348" t="s">
        <v>37</v>
      </c>
      <c r="C540" s="181"/>
      <c r="D540" s="209"/>
      <c r="E540" s="181"/>
      <c r="F540" s="209"/>
      <c r="G540" s="181"/>
      <c r="H540" s="209"/>
      <c r="I540" s="181"/>
      <c r="J540" s="209"/>
      <c r="K540" s="181"/>
      <c r="L540" s="209"/>
      <c r="M540" s="181"/>
      <c r="N540" s="209"/>
      <c r="O540" s="181"/>
      <c r="P540" s="209"/>
      <c r="Q540" s="181"/>
      <c r="R540" s="209"/>
      <c r="S540" s="1"/>
      <c r="T540" s="1"/>
    </row>
    <row r="541" spans="1:20" ht="23.25" customHeight="1">
      <c r="A541" s="215">
        <v>18</v>
      </c>
      <c r="B541" s="348" t="s">
        <v>38</v>
      </c>
      <c r="C541" s="181"/>
      <c r="D541" s="209"/>
      <c r="E541" s="181"/>
      <c r="F541" s="209"/>
      <c r="G541" s="181"/>
      <c r="H541" s="209"/>
      <c r="I541" s="181"/>
      <c r="J541" s="209"/>
      <c r="K541" s="181"/>
      <c r="L541" s="209"/>
      <c r="M541" s="181"/>
      <c r="N541" s="209"/>
      <c r="O541" s="181"/>
      <c r="P541" s="209"/>
      <c r="Q541" s="181"/>
      <c r="R541" s="209"/>
      <c r="S541" s="1"/>
      <c r="T541" s="1"/>
    </row>
    <row r="542" spans="1:20" ht="23.25" customHeight="1">
      <c r="A542" s="215">
        <v>19</v>
      </c>
      <c r="B542" s="348" t="s">
        <v>39</v>
      </c>
      <c r="C542" s="181"/>
      <c r="D542" s="209"/>
      <c r="E542" s="181"/>
      <c r="F542" s="209"/>
      <c r="G542" s="181"/>
      <c r="H542" s="209"/>
      <c r="I542" s="181"/>
      <c r="J542" s="209"/>
      <c r="K542" s="181"/>
      <c r="L542" s="209"/>
      <c r="M542" s="181"/>
      <c r="N542" s="209"/>
      <c r="O542" s="181"/>
      <c r="P542" s="209"/>
      <c r="Q542" s="181"/>
      <c r="R542" s="209"/>
      <c r="S542" s="1"/>
      <c r="T542" s="1"/>
    </row>
    <row r="543" spans="1:20" ht="23.25" customHeight="1">
      <c r="A543" s="215">
        <v>20</v>
      </c>
      <c r="B543" s="348" t="s">
        <v>40</v>
      </c>
      <c r="C543" s="181"/>
      <c r="D543" s="209"/>
      <c r="E543" s="181"/>
      <c r="F543" s="209"/>
      <c r="G543" s="181"/>
      <c r="H543" s="209"/>
      <c r="I543" s="181"/>
      <c r="J543" s="209"/>
      <c r="K543" s="181"/>
      <c r="L543" s="209"/>
      <c r="M543" s="181"/>
      <c r="N543" s="209"/>
      <c r="O543" s="181"/>
      <c r="P543" s="209"/>
      <c r="Q543" s="181"/>
      <c r="R543" s="209"/>
      <c r="S543" s="1"/>
      <c r="T543" s="1"/>
    </row>
    <row r="544" spans="1:20" ht="23.25" customHeight="1" thickBot="1">
      <c r="A544" s="346">
        <v>21</v>
      </c>
      <c r="B544" s="344" t="s">
        <v>447</v>
      </c>
      <c r="C544" s="181"/>
      <c r="D544" s="209"/>
      <c r="E544" s="181"/>
      <c r="F544" s="209"/>
      <c r="G544" s="181"/>
      <c r="H544" s="209"/>
      <c r="I544" s="181"/>
      <c r="J544" s="209"/>
      <c r="K544" s="181"/>
      <c r="L544" s="209"/>
      <c r="M544" s="181"/>
      <c r="N544" s="209"/>
      <c r="O544" s="181"/>
      <c r="P544" s="209"/>
      <c r="Q544" s="181"/>
      <c r="R544" s="209"/>
      <c r="S544" s="1"/>
      <c r="T544" s="1"/>
    </row>
    <row r="545" spans="1:20" ht="23.25" customHeight="1" thickBot="1">
      <c r="A545" s="216">
        <v>22</v>
      </c>
      <c r="B545" s="341" t="s">
        <v>564</v>
      </c>
      <c r="C545" s="207">
        <v>0</v>
      </c>
      <c r="D545" s="210">
        <v>0</v>
      </c>
      <c r="E545" s="207">
        <v>0</v>
      </c>
      <c r="F545" s="210">
        <v>0</v>
      </c>
      <c r="G545" s="207">
        <v>0</v>
      </c>
      <c r="H545" s="210">
        <v>0</v>
      </c>
      <c r="I545" s="207">
        <v>0</v>
      </c>
      <c r="J545" s="210">
        <v>0</v>
      </c>
      <c r="K545" s="207">
        <v>0</v>
      </c>
      <c r="L545" s="210">
        <v>0</v>
      </c>
      <c r="M545" s="207">
        <v>0</v>
      </c>
      <c r="N545" s="210">
        <v>0</v>
      </c>
      <c r="O545" s="207">
        <v>0</v>
      </c>
      <c r="P545" s="210">
        <v>0</v>
      </c>
      <c r="Q545" s="207">
        <v>0</v>
      </c>
      <c r="R545" s="210">
        <v>0</v>
      </c>
      <c r="S545" s="1"/>
      <c r="T545" s="1"/>
    </row>
    <row r="546" spans="1:20" ht="5.25" customHeight="1">
      <c r="A546" s="75"/>
      <c r="B546" s="76"/>
      <c r="C546" s="77"/>
      <c r="D546" s="77"/>
      <c r="E546" s="78"/>
      <c r="F546" s="77"/>
      <c r="G546" s="77"/>
      <c r="H546" s="78"/>
      <c r="I546" s="79"/>
      <c r="J546" s="79"/>
      <c r="K546" s="67"/>
      <c r="L546" s="67"/>
      <c r="M546" s="67"/>
      <c r="N546" s="67"/>
      <c r="O546" s="67"/>
      <c r="P546" s="67"/>
      <c r="Q546" s="67"/>
      <c r="R546" s="67"/>
      <c r="S546" s="67"/>
      <c r="T546" s="67"/>
    </row>
    <row r="547" spans="1:20" ht="15.75">
      <c r="A547" s="80" t="s">
        <v>678</v>
      </c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67"/>
      <c r="M547" s="67"/>
      <c r="N547" s="67"/>
      <c r="O547" s="67"/>
      <c r="P547" s="67"/>
      <c r="Q547" s="67"/>
      <c r="R547" s="67"/>
      <c r="S547" s="67"/>
      <c r="T547" s="67"/>
    </row>
    <row r="548" spans="1:20" ht="7.5" customHeight="1" thickBot="1">
      <c r="A548" s="67"/>
      <c r="B548" s="6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67"/>
      <c r="R548" s="67"/>
      <c r="S548" s="67"/>
      <c r="T548" s="67"/>
    </row>
    <row r="549" spans="1:20" ht="21" customHeight="1" thickBot="1">
      <c r="A549" s="666" t="s">
        <v>202</v>
      </c>
      <c r="B549" s="669" t="s">
        <v>203</v>
      </c>
      <c r="C549" s="661" t="s">
        <v>89</v>
      </c>
      <c r="D549" s="665"/>
      <c r="E549" s="665"/>
      <c r="F549" s="665"/>
      <c r="G549" s="665"/>
      <c r="H549" s="665"/>
      <c r="I549" s="665"/>
      <c r="J549" s="662"/>
      <c r="K549" s="661" t="s">
        <v>90</v>
      </c>
      <c r="L549" s="665"/>
      <c r="M549" s="665"/>
      <c r="N549" s="665"/>
      <c r="O549" s="665"/>
      <c r="P549" s="665"/>
      <c r="Q549" s="665"/>
      <c r="R549" s="662"/>
      <c r="S549" s="1"/>
      <c r="T549" s="1"/>
    </row>
    <row r="550" spans="1:20" ht="48" customHeight="1" thickBot="1">
      <c r="A550" s="667"/>
      <c r="B550" s="669"/>
      <c r="C550" s="663" t="s">
        <v>619</v>
      </c>
      <c r="D550" s="664"/>
      <c r="E550" s="673" t="s">
        <v>618</v>
      </c>
      <c r="F550" s="674"/>
      <c r="G550" s="673" t="s">
        <v>617</v>
      </c>
      <c r="H550" s="674"/>
      <c r="I550" s="663" t="s">
        <v>80</v>
      </c>
      <c r="J550" s="664"/>
      <c r="K550" s="663" t="s">
        <v>619</v>
      </c>
      <c r="L550" s="664"/>
      <c r="M550" s="673" t="s">
        <v>618</v>
      </c>
      <c r="N550" s="674"/>
      <c r="O550" s="673" t="s">
        <v>617</v>
      </c>
      <c r="P550" s="674"/>
      <c r="Q550" s="663" t="s">
        <v>80</v>
      </c>
      <c r="R550" s="664"/>
      <c r="S550" s="1"/>
      <c r="T550" s="1"/>
    </row>
    <row r="551" spans="1:20" ht="21.75" customHeight="1" thickBot="1">
      <c r="A551" s="668"/>
      <c r="B551" s="669"/>
      <c r="C551" s="81">
        <f>C523</f>
        <v>2012</v>
      </c>
      <c r="D551" s="82">
        <f>D523</f>
        <v>2013</v>
      </c>
      <c r="E551" s="81">
        <f aca="true" t="shared" si="135" ref="E551:R551">C551</f>
        <v>2012</v>
      </c>
      <c r="F551" s="82">
        <f t="shared" si="135"/>
        <v>2013</v>
      </c>
      <c r="G551" s="81">
        <f t="shared" si="135"/>
        <v>2012</v>
      </c>
      <c r="H551" s="82">
        <f t="shared" si="135"/>
        <v>2013</v>
      </c>
      <c r="I551" s="81">
        <f t="shared" si="135"/>
        <v>2012</v>
      </c>
      <c r="J551" s="82">
        <f t="shared" si="135"/>
        <v>2013</v>
      </c>
      <c r="K551" s="81">
        <f t="shared" si="135"/>
        <v>2012</v>
      </c>
      <c r="L551" s="82">
        <f t="shared" si="135"/>
        <v>2013</v>
      </c>
      <c r="M551" s="81">
        <f t="shared" si="135"/>
        <v>2012</v>
      </c>
      <c r="N551" s="82">
        <f t="shared" si="135"/>
        <v>2013</v>
      </c>
      <c r="O551" s="81">
        <f t="shared" si="135"/>
        <v>2012</v>
      </c>
      <c r="P551" s="82">
        <f t="shared" si="135"/>
        <v>2013</v>
      </c>
      <c r="Q551" s="81">
        <f t="shared" si="135"/>
        <v>2012</v>
      </c>
      <c r="R551" s="82">
        <f t="shared" si="135"/>
        <v>2013</v>
      </c>
      <c r="S551" s="1"/>
      <c r="T551" s="1"/>
    </row>
    <row r="552" spans="1:20" ht="23.25" customHeight="1">
      <c r="A552" s="345">
        <v>1</v>
      </c>
      <c r="B552" s="347" t="s">
        <v>21</v>
      </c>
      <c r="C552" s="180"/>
      <c r="D552" s="208"/>
      <c r="E552" s="180"/>
      <c r="F552" s="208"/>
      <c r="G552" s="180"/>
      <c r="H552" s="208"/>
      <c r="I552" s="180"/>
      <c r="J552" s="208"/>
      <c r="K552" s="180"/>
      <c r="L552" s="208"/>
      <c r="M552" s="180"/>
      <c r="N552" s="208"/>
      <c r="O552" s="180"/>
      <c r="P552" s="208"/>
      <c r="Q552" s="180"/>
      <c r="R552" s="208"/>
      <c r="S552" s="1"/>
      <c r="T552" s="1"/>
    </row>
    <row r="553" spans="1:20" ht="23.25" customHeight="1">
      <c r="A553" s="215">
        <v>2</v>
      </c>
      <c r="B553" s="348" t="s">
        <v>22</v>
      </c>
      <c r="C553" s="181"/>
      <c r="D553" s="209"/>
      <c r="E553" s="181"/>
      <c r="F553" s="209"/>
      <c r="G553" s="181"/>
      <c r="H553" s="209"/>
      <c r="I553" s="181"/>
      <c r="J553" s="209"/>
      <c r="K553" s="181"/>
      <c r="L553" s="209"/>
      <c r="M553" s="181"/>
      <c r="N553" s="209"/>
      <c r="O553" s="181"/>
      <c r="P553" s="209"/>
      <c r="Q553" s="181"/>
      <c r="R553" s="209"/>
      <c r="S553" s="1"/>
      <c r="T553" s="1"/>
    </row>
    <row r="554" spans="1:20" ht="23.25" customHeight="1">
      <c r="A554" s="215">
        <v>3</v>
      </c>
      <c r="B554" s="348" t="s">
        <v>23</v>
      </c>
      <c r="C554" s="181"/>
      <c r="D554" s="209"/>
      <c r="E554" s="181"/>
      <c r="F554" s="209"/>
      <c r="G554" s="181"/>
      <c r="H554" s="209"/>
      <c r="I554" s="181"/>
      <c r="J554" s="209"/>
      <c r="K554" s="181"/>
      <c r="L554" s="209"/>
      <c r="M554" s="181"/>
      <c r="N554" s="209"/>
      <c r="O554" s="181"/>
      <c r="P554" s="209"/>
      <c r="Q554" s="181"/>
      <c r="R554" s="209"/>
      <c r="S554" s="1"/>
      <c r="T554" s="1"/>
    </row>
    <row r="555" spans="1:20" ht="23.25" customHeight="1">
      <c r="A555" s="215">
        <v>4</v>
      </c>
      <c r="B555" s="348" t="s">
        <v>24</v>
      </c>
      <c r="C555" s="181"/>
      <c r="D555" s="209"/>
      <c r="E555" s="181"/>
      <c r="F555" s="209"/>
      <c r="G555" s="181"/>
      <c r="H555" s="209"/>
      <c r="I555" s="181"/>
      <c r="J555" s="209"/>
      <c r="K555" s="181"/>
      <c r="L555" s="209"/>
      <c r="M555" s="181"/>
      <c r="N555" s="209"/>
      <c r="O555" s="181"/>
      <c r="P555" s="209"/>
      <c r="Q555" s="181"/>
      <c r="R555" s="209"/>
      <c r="S555" s="1"/>
      <c r="T555" s="1"/>
    </row>
    <row r="556" spans="1:20" ht="23.25" customHeight="1">
      <c r="A556" s="215">
        <v>5</v>
      </c>
      <c r="B556" s="348" t="s">
        <v>25</v>
      </c>
      <c r="C556" s="181"/>
      <c r="D556" s="209"/>
      <c r="E556" s="181"/>
      <c r="F556" s="209"/>
      <c r="G556" s="181"/>
      <c r="H556" s="209"/>
      <c r="I556" s="181"/>
      <c r="J556" s="209"/>
      <c r="K556" s="181"/>
      <c r="L556" s="209"/>
      <c r="M556" s="181"/>
      <c r="N556" s="209"/>
      <c r="O556" s="181"/>
      <c r="P556" s="209"/>
      <c r="Q556" s="181"/>
      <c r="R556" s="209"/>
      <c r="S556" s="1"/>
      <c r="T556" s="1"/>
    </row>
    <row r="557" spans="1:20" ht="23.25" customHeight="1">
      <c r="A557" s="215">
        <v>6</v>
      </c>
      <c r="B557" s="348" t="s">
        <v>26</v>
      </c>
      <c r="C557" s="181"/>
      <c r="D557" s="209"/>
      <c r="E557" s="181"/>
      <c r="F557" s="209"/>
      <c r="G557" s="181"/>
      <c r="H557" s="209"/>
      <c r="I557" s="181"/>
      <c r="J557" s="209"/>
      <c r="K557" s="181"/>
      <c r="L557" s="209"/>
      <c r="M557" s="181"/>
      <c r="N557" s="209"/>
      <c r="O557" s="181"/>
      <c r="P557" s="209"/>
      <c r="Q557" s="181"/>
      <c r="R557" s="209"/>
      <c r="S557" s="1"/>
      <c r="T557" s="1"/>
    </row>
    <row r="558" spans="1:20" ht="23.25" customHeight="1">
      <c r="A558" s="215">
        <v>7</v>
      </c>
      <c r="B558" s="348" t="s">
        <v>27</v>
      </c>
      <c r="C558" s="181"/>
      <c r="D558" s="209"/>
      <c r="E558" s="181"/>
      <c r="F558" s="209"/>
      <c r="G558" s="181"/>
      <c r="H558" s="209"/>
      <c r="I558" s="181"/>
      <c r="J558" s="209"/>
      <c r="K558" s="181"/>
      <c r="L558" s="209"/>
      <c r="M558" s="181"/>
      <c r="N558" s="209"/>
      <c r="O558" s="181"/>
      <c r="P558" s="209"/>
      <c r="Q558" s="181"/>
      <c r="R558" s="209"/>
      <c r="S558" s="1"/>
      <c r="T558" s="1"/>
    </row>
    <row r="559" spans="1:20" ht="23.25" customHeight="1">
      <c r="A559" s="215">
        <v>8</v>
      </c>
      <c r="B559" s="348" t="s">
        <v>28</v>
      </c>
      <c r="C559" s="181"/>
      <c r="D559" s="209"/>
      <c r="E559" s="181"/>
      <c r="F559" s="209"/>
      <c r="G559" s="181"/>
      <c r="H559" s="209"/>
      <c r="I559" s="181"/>
      <c r="J559" s="209"/>
      <c r="K559" s="181"/>
      <c r="L559" s="209"/>
      <c r="M559" s="181"/>
      <c r="N559" s="209"/>
      <c r="O559" s="181"/>
      <c r="P559" s="209"/>
      <c r="Q559" s="181"/>
      <c r="R559" s="209"/>
      <c r="S559" s="1"/>
      <c r="T559" s="1"/>
    </row>
    <row r="560" spans="1:20" ht="23.25" customHeight="1">
      <c r="A560" s="215">
        <v>9</v>
      </c>
      <c r="B560" s="348" t="s">
        <v>29</v>
      </c>
      <c r="C560" s="181"/>
      <c r="D560" s="209"/>
      <c r="E560" s="181"/>
      <c r="F560" s="209"/>
      <c r="G560" s="181"/>
      <c r="H560" s="209"/>
      <c r="I560" s="181"/>
      <c r="J560" s="209"/>
      <c r="K560" s="181"/>
      <c r="L560" s="209"/>
      <c r="M560" s="181"/>
      <c r="N560" s="209"/>
      <c r="O560" s="181"/>
      <c r="P560" s="209"/>
      <c r="Q560" s="181"/>
      <c r="R560" s="209"/>
      <c r="S560" s="1"/>
      <c r="T560" s="1"/>
    </row>
    <row r="561" spans="1:20" ht="23.25" customHeight="1">
      <c r="A561" s="215">
        <v>10</v>
      </c>
      <c r="B561" s="348" t="s">
        <v>30</v>
      </c>
      <c r="C561" s="181"/>
      <c r="D561" s="209"/>
      <c r="E561" s="181"/>
      <c r="F561" s="209"/>
      <c r="G561" s="181"/>
      <c r="H561" s="209"/>
      <c r="I561" s="181"/>
      <c r="J561" s="209"/>
      <c r="K561" s="181"/>
      <c r="L561" s="209"/>
      <c r="M561" s="181"/>
      <c r="N561" s="209"/>
      <c r="O561" s="181"/>
      <c r="P561" s="209"/>
      <c r="Q561" s="181"/>
      <c r="R561" s="209"/>
      <c r="S561" s="1"/>
      <c r="T561" s="1"/>
    </row>
    <row r="562" spans="1:20" ht="23.25" customHeight="1">
      <c r="A562" s="215">
        <v>11</v>
      </c>
      <c r="B562" s="348" t="s">
        <v>31</v>
      </c>
      <c r="C562" s="181"/>
      <c r="D562" s="209"/>
      <c r="E562" s="181"/>
      <c r="F562" s="209"/>
      <c r="G562" s="181"/>
      <c r="H562" s="209"/>
      <c r="I562" s="181"/>
      <c r="J562" s="209"/>
      <c r="K562" s="181"/>
      <c r="L562" s="209"/>
      <c r="M562" s="181"/>
      <c r="N562" s="209"/>
      <c r="O562" s="181"/>
      <c r="P562" s="209"/>
      <c r="Q562" s="181"/>
      <c r="R562" s="209"/>
      <c r="S562" s="1"/>
      <c r="T562" s="1"/>
    </row>
    <row r="563" spans="1:20" ht="23.25" customHeight="1">
      <c r="A563" s="215">
        <v>12</v>
      </c>
      <c r="B563" s="348" t="s">
        <v>32</v>
      </c>
      <c r="C563" s="181"/>
      <c r="D563" s="209"/>
      <c r="E563" s="181"/>
      <c r="F563" s="209"/>
      <c r="G563" s="181"/>
      <c r="H563" s="209"/>
      <c r="I563" s="181"/>
      <c r="J563" s="209"/>
      <c r="K563" s="181"/>
      <c r="L563" s="209"/>
      <c r="M563" s="181"/>
      <c r="N563" s="209"/>
      <c r="O563" s="181"/>
      <c r="P563" s="209"/>
      <c r="Q563" s="181"/>
      <c r="R563" s="209"/>
      <c r="S563" s="1"/>
      <c r="T563" s="1"/>
    </row>
    <row r="564" spans="1:20" ht="23.25" customHeight="1">
      <c r="A564" s="215">
        <v>13</v>
      </c>
      <c r="B564" s="348" t="s">
        <v>33</v>
      </c>
      <c r="C564" s="181"/>
      <c r="D564" s="209"/>
      <c r="E564" s="181"/>
      <c r="F564" s="209"/>
      <c r="G564" s="181"/>
      <c r="H564" s="209"/>
      <c r="I564" s="181"/>
      <c r="J564" s="209"/>
      <c r="K564" s="181"/>
      <c r="L564" s="209"/>
      <c r="M564" s="181"/>
      <c r="N564" s="209"/>
      <c r="O564" s="181"/>
      <c r="P564" s="209"/>
      <c r="Q564" s="181"/>
      <c r="R564" s="209"/>
      <c r="S564" s="1"/>
      <c r="T564" s="1"/>
    </row>
    <row r="565" spans="1:20" ht="23.25" customHeight="1">
      <c r="A565" s="215">
        <v>14</v>
      </c>
      <c r="B565" s="348" t="s">
        <v>34</v>
      </c>
      <c r="C565" s="181"/>
      <c r="D565" s="209"/>
      <c r="E565" s="181"/>
      <c r="F565" s="209"/>
      <c r="G565" s="181"/>
      <c r="H565" s="209"/>
      <c r="I565" s="181"/>
      <c r="J565" s="209"/>
      <c r="K565" s="181"/>
      <c r="L565" s="209"/>
      <c r="M565" s="181"/>
      <c r="N565" s="209"/>
      <c r="O565" s="181"/>
      <c r="P565" s="209"/>
      <c r="Q565" s="181"/>
      <c r="R565" s="209"/>
      <c r="S565" s="1"/>
      <c r="T565" s="1"/>
    </row>
    <row r="566" spans="1:20" ht="23.25" customHeight="1">
      <c r="A566" s="215">
        <v>15</v>
      </c>
      <c r="B566" s="348" t="s">
        <v>35</v>
      </c>
      <c r="C566" s="181"/>
      <c r="D566" s="209"/>
      <c r="E566" s="181"/>
      <c r="F566" s="209"/>
      <c r="G566" s="181"/>
      <c r="H566" s="209"/>
      <c r="I566" s="181"/>
      <c r="J566" s="209"/>
      <c r="K566" s="181"/>
      <c r="L566" s="209"/>
      <c r="M566" s="181"/>
      <c r="N566" s="209"/>
      <c r="O566" s="181"/>
      <c r="P566" s="209"/>
      <c r="Q566" s="181"/>
      <c r="R566" s="209"/>
      <c r="S566" s="1"/>
      <c r="T566" s="1"/>
    </row>
    <row r="567" spans="1:20" ht="23.25" customHeight="1">
      <c r="A567" s="215">
        <v>16</v>
      </c>
      <c r="B567" s="348" t="s">
        <v>36</v>
      </c>
      <c r="C567" s="181"/>
      <c r="D567" s="209"/>
      <c r="E567" s="181"/>
      <c r="F567" s="209"/>
      <c r="G567" s="181"/>
      <c r="H567" s="209"/>
      <c r="I567" s="181"/>
      <c r="J567" s="209"/>
      <c r="K567" s="181"/>
      <c r="L567" s="209"/>
      <c r="M567" s="181"/>
      <c r="N567" s="209"/>
      <c r="O567" s="181"/>
      <c r="P567" s="209"/>
      <c r="Q567" s="181"/>
      <c r="R567" s="209"/>
      <c r="S567" s="1"/>
      <c r="T567" s="1"/>
    </row>
    <row r="568" spans="1:20" ht="23.25" customHeight="1">
      <c r="A568" s="215">
        <v>17</v>
      </c>
      <c r="B568" s="348" t="s">
        <v>37</v>
      </c>
      <c r="C568" s="181"/>
      <c r="D568" s="209"/>
      <c r="E568" s="181"/>
      <c r="F568" s="209"/>
      <c r="G568" s="181"/>
      <c r="H568" s="209"/>
      <c r="I568" s="181"/>
      <c r="J568" s="209"/>
      <c r="K568" s="181"/>
      <c r="L568" s="209"/>
      <c r="M568" s="181"/>
      <c r="N568" s="209"/>
      <c r="O568" s="181"/>
      <c r="P568" s="209"/>
      <c r="Q568" s="181"/>
      <c r="R568" s="209"/>
      <c r="S568" s="1"/>
      <c r="T568" s="1"/>
    </row>
    <row r="569" spans="1:20" ht="23.25" customHeight="1">
      <c r="A569" s="215">
        <v>18</v>
      </c>
      <c r="B569" s="348" t="s">
        <v>38</v>
      </c>
      <c r="C569" s="181"/>
      <c r="D569" s="209"/>
      <c r="E569" s="181"/>
      <c r="F569" s="209"/>
      <c r="G569" s="181"/>
      <c r="H569" s="209"/>
      <c r="I569" s="181"/>
      <c r="J569" s="209"/>
      <c r="K569" s="181"/>
      <c r="L569" s="209"/>
      <c r="M569" s="181"/>
      <c r="N569" s="209"/>
      <c r="O569" s="181"/>
      <c r="P569" s="209"/>
      <c r="Q569" s="181"/>
      <c r="R569" s="209"/>
      <c r="S569" s="1"/>
      <c r="T569" s="1"/>
    </row>
    <row r="570" spans="1:20" ht="23.25" customHeight="1">
      <c r="A570" s="215">
        <v>19</v>
      </c>
      <c r="B570" s="348" t="s">
        <v>39</v>
      </c>
      <c r="C570" s="181"/>
      <c r="D570" s="209"/>
      <c r="E570" s="181"/>
      <c r="F570" s="209"/>
      <c r="G570" s="181"/>
      <c r="H570" s="209"/>
      <c r="I570" s="181"/>
      <c r="J570" s="209"/>
      <c r="K570" s="181"/>
      <c r="L570" s="209"/>
      <c r="M570" s="181"/>
      <c r="N570" s="209"/>
      <c r="O570" s="181"/>
      <c r="P570" s="209"/>
      <c r="Q570" s="181"/>
      <c r="R570" s="209"/>
      <c r="S570" s="1"/>
      <c r="T570" s="1"/>
    </row>
    <row r="571" spans="1:20" ht="23.25" customHeight="1">
      <c r="A571" s="215">
        <v>20</v>
      </c>
      <c r="B571" s="348" t="s">
        <v>40</v>
      </c>
      <c r="C571" s="181"/>
      <c r="D571" s="209"/>
      <c r="E571" s="181"/>
      <c r="F571" s="209"/>
      <c r="G571" s="181"/>
      <c r="H571" s="209"/>
      <c r="I571" s="181"/>
      <c r="J571" s="209"/>
      <c r="K571" s="181"/>
      <c r="L571" s="209"/>
      <c r="M571" s="181"/>
      <c r="N571" s="209"/>
      <c r="O571" s="181"/>
      <c r="P571" s="209"/>
      <c r="Q571" s="181"/>
      <c r="R571" s="209"/>
      <c r="S571" s="1"/>
      <c r="T571" s="1"/>
    </row>
    <row r="572" spans="1:20" ht="23.25" customHeight="1" thickBot="1">
      <c r="A572" s="346">
        <v>21</v>
      </c>
      <c r="B572" s="344" t="s">
        <v>447</v>
      </c>
      <c r="C572" s="181"/>
      <c r="D572" s="209"/>
      <c r="E572" s="181"/>
      <c r="F572" s="209"/>
      <c r="G572" s="181"/>
      <c r="H572" s="209"/>
      <c r="I572" s="181"/>
      <c r="J572" s="209"/>
      <c r="K572" s="181"/>
      <c r="L572" s="209"/>
      <c r="M572" s="181"/>
      <c r="N572" s="209"/>
      <c r="O572" s="181"/>
      <c r="P572" s="209"/>
      <c r="Q572" s="181"/>
      <c r="R572" s="209"/>
      <c r="S572" s="1"/>
      <c r="T572" s="1"/>
    </row>
    <row r="573" spans="1:20" ht="23.25" customHeight="1" thickBot="1">
      <c r="A573" s="216">
        <v>22</v>
      </c>
      <c r="B573" s="341" t="s">
        <v>564</v>
      </c>
      <c r="C573" s="207">
        <v>0</v>
      </c>
      <c r="D573" s="210">
        <v>0</v>
      </c>
      <c r="E573" s="207">
        <v>0</v>
      </c>
      <c r="F573" s="210">
        <v>0</v>
      </c>
      <c r="G573" s="207">
        <v>0</v>
      </c>
      <c r="H573" s="210">
        <v>0</v>
      </c>
      <c r="I573" s="207">
        <v>0</v>
      </c>
      <c r="J573" s="210">
        <v>0</v>
      </c>
      <c r="K573" s="207">
        <v>0</v>
      </c>
      <c r="L573" s="210">
        <v>0</v>
      </c>
      <c r="M573" s="207">
        <v>0</v>
      </c>
      <c r="N573" s="210">
        <v>0</v>
      </c>
      <c r="O573" s="207">
        <v>0</v>
      </c>
      <c r="P573" s="210">
        <v>0</v>
      </c>
      <c r="Q573" s="207">
        <v>0</v>
      </c>
      <c r="R573" s="210">
        <v>0</v>
      </c>
      <c r="S573" s="1"/>
      <c r="T573" s="1"/>
    </row>
    <row r="574" spans="1:20" ht="9" customHeight="1">
      <c r="A574" s="75"/>
      <c r="B574" s="76"/>
      <c r="C574" s="77"/>
      <c r="D574" s="77"/>
      <c r="E574" s="78"/>
      <c r="F574" s="77"/>
      <c r="G574" s="77"/>
      <c r="H574" s="78"/>
      <c r="I574" s="79"/>
      <c r="J574" s="79"/>
      <c r="K574" s="67"/>
      <c r="L574" s="67"/>
      <c r="M574" s="67"/>
      <c r="N574" s="67"/>
      <c r="O574" s="67"/>
      <c r="P574" s="67"/>
      <c r="Q574" s="67"/>
      <c r="R574" s="67"/>
      <c r="S574" s="67"/>
      <c r="T574" s="67"/>
    </row>
    <row r="575" spans="1:20" ht="15.75">
      <c r="A575" s="80" t="s">
        <v>679</v>
      </c>
      <c r="B575" s="80"/>
      <c r="C575" s="80"/>
      <c r="D575" s="80"/>
      <c r="E575" s="80"/>
      <c r="F575" s="80"/>
      <c r="G575" s="80"/>
      <c r="H575" s="80"/>
      <c r="I575" s="80"/>
      <c r="J575" s="80"/>
      <c r="K575" s="67"/>
      <c r="L575" s="67"/>
      <c r="M575" s="67"/>
      <c r="N575" s="67"/>
      <c r="O575" s="67"/>
      <c r="P575" s="67"/>
      <c r="Q575" s="67"/>
      <c r="R575" s="67"/>
      <c r="S575" s="67"/>
      <c r="T575" s="67"/>
    </row>
    <row r="576" spans="1:20" ht="8.25" customHeight="1" thickBot="1">
      <c r="A576" s="67"/>
      <c r="B576" s="6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67"/>
      <c r="R576" s="67"/>
      <c r="S576" s="67"/>
      <c r="T576" s="67"/>
    </row>
    <row r="577" spans="1:20" ht="34.5" customHeight="1">
      <c r="A577" s="666" t="s">
        <v>202</v>
      </c>
      <c r="B577" s="715" t="s">
        <v>203</v>
      </c>
      <c r="C577" s="657" t="s">
        <v>632</v>
      </c>
      <c r="D577" s="675"/>
      <c r="E577" s="658"/>
      <c r="F577" s="657" t="s">
        <v>56</v>
      </c>
      <c r="G577" s="675"/>
      <c r="H577" s="658"/>
      <c r="I577" s="677" t="s">
        <v>169</v>
      </c>
      <c r="J577" s="678"/>
      <c r="K577" s="657" t="s">
        <v>633</v>
      </c>
      <c r="L577" s="675"/>
      <c r="M577" s="658"/>
      <c r="N577" s="67"/>
      <c r="O577" s="67"/>
      <c r="P577" s="67"/>
      <c r="Q577" s="67"/>
      <c r="R577" s="1"/>
      <c r="S577" s="1"/>
      <c r="T577" s="1"/>
    </row>
    <row r="578" spans="1:20" ht="34.5" customHeight="1" thickBot="1">
      <c r="A578" s="667"/>
      <c r="B578" s="716"/>
      <c r="C578" s="659"/>
      <c r="D578" s="676"/>
      <c r="E578" s="660"/>
      <c r="F578" s="659"/>
      <c r="G578" s="676"/>
      <c r="H578" s="660"/>
      <c r="I578" s="679"/>
      <c r="J578" s="680"/>
      <c r="K578" s="659"/>
      <c r="L578" s="676"/>
      <c r="M578" s="660"/>
      <c r="N578" s="67"/>
      <c r="O578" s="67"/>
      <c r="P578" s="67"/>
      <c r="Q578" s="67"/>
      <c r="R578" s="1"/>
      <c r="S578" s="1"/>
      <c r="T578" s="1"/>
    </row>
    <row r="579" spans="1:20" ht="21.75" customHeight="1" thickBot="1">
      <c r="A579" s="668"/>
      <c r="B579" s="717"/>
      <c r="C579" s="81">
        <f>C523</f>
        <v>2012</v>
      </c>
      <c r="D579" s="211">
        <f>D523</f>
        <v>2013</v>
      </c>
      <c r="E579" s="212" t="s">
        <v>204</v>
      </c>
      <c r="F579" s="81">
        <f>C579</f>
        <v>2012</v>
      </c>
      <c r="G579" s="211">
        <f>D579</f>
        <v>2013</v>
      </c>
      <c r="H579" s="212" t="s">
        <v>204</v>
      </c>
      <c r="I579" s="81">
        <f>F579</f>
        <v>2012</v>
      </c>
      <c r="J579" s="82">
        <f>G579</f>
        <v>2013</v>
      </c>
      <c r="K579" s="81">
        <f>I579</f>
        <v>2012</v>
      </c>
      <c r="L579" s="211">
        <f>J579</f>
        <v>2013</v>
      </c>
      <c r="M579" s="212" t="s">
        <v>204</v>
      </c>
      <c r="N579" s="67"/>
      <c r="O579" s="67"/>
      <c r="P579" s="67"/>
      <c r="Q579" s="67"/>
      <c r="R579" s="1"/>
      <c r="S579" s="1"/>
      <c r="T579" s="1"/>
    </row>
    <row r="580" spans="1:20" ht="23.25" customHeight="1">
      <c r="A580" s="345">
        <v>1</v>
      </c>
      <c r="B580" s="347" t="s">
        <v>21</v>
      </c>
      <c r="C580" s="180"/>
      <c r="D580" s="205">
        <v>99</v>
      </c>
      <c r="E580" s="203">
        <f>IF(C580=0,0,IF(D580=0,"-100,0",IF(D580*100/C580&lt;200,ROUND(D580*100/C580-100,1),ROUND(D580/C580,1)&amp;" р")))</f>
        <v>0</v>
      </c>
      <c r="F580" s="180">
        <v>0</v>
      </c>
      <c r="G580" s="205">
        <v>0</v>
      </c>
      <c r="H580" s="203">
        <f>IF(F580=0,0,IF(G580=0,"-100,0",IF(G580*100/F580&lt;200,ROUND(G580*100/F580-100,1),ROUND(G580/F580,1)&amp;" р")))</f>
        <v>0</v>
      </c>
      <c r="I580" s="197">
        <f>IF(C580=0,0,F580*100/C580)</f>
        <v>0</v>
      </c>
      <c r="J580" s="198">
        <f>IF(D580=0,0,G580*100/D580)</f>
        <v>0</v>
      </c>
      <c r="K580" s="180"/>
      <c r="L580" s="205">
        <v>99</v>
      </c>
      <c r="M580" s="203">
        <f>IF(K580=0,0,IF(L580=0,"-100,0",IF(L580*100/K580&lt;200,ROUND(L580*100/K580-100,1),ROUND(L580/K580,1)&amp;" р")))</f>
        <v>0</v>
      </c>
      <c r="N580" s="67"/>
      <c r="O580" s="67"/>
      <c r="P580" s="67"/>
      <c r="Q580" s="67"/>
      <c r="R580" s="1"/>
      <c r="S580" s="1"/>
      <c r="T580" s="1"/>
    </row>
    <row r="581" spans="1:20" ht="23.25" customHeight="1">
      <c r="A581" s="215">
        <v>2</v>
      </c>
      <c r="B581" s="348" t="s">
        <v>22</v>
      </c>
      <c r="C581" s="181"/>
      <c r="D581" s="206">
        <v>50</v>
      </c>
      <c r="E581" s="204">
        <f aca="true" t="shared" si="136" ref="E581:E600">IF(C581=0,0,IF(D581=0,"-100,0",IF(D581*100/C581&lt;200,ROUND(D581*100/C581-100,1),ROUND(D581/C581,1)&amp;" р")))</f>
        <v>0</v>
      </c>
      <c r="F581" s="181">
        <v>0</v>
      </c>
      <c r="G581" s="206">
        <v>0</v>
      </c>
      <c r="H581" s="204">
        <f aca="true" t="shared" si="137" ref="H581:H600">IF(F581=0,0,IF(G581=0,"-100,0",IF(G581*100/F581&lt;200,ROUND(G581*100/F581-100,1),ROUND(G581/F581,1)&amp;" р")))</f>
        <v>0</v>
      </c>
      <c r="I581" s="199">
        <f>IF(C581=0,0,F581*100/C581)</f>
        <v>0</v>
      </c>
      <c r="J581" s="200">
        <f>IF(D581=0,0,G581*100/D581)</f>
        <v>0</v>
      </c>
      <c r="K581" s="181"/>
      <c r="L581" s="206"/>
      <c r="M581" s="204">
        <f aca="true" t="shared" si="138" ref="M581:M600">IF(K581=0,0,IF(L581=0,"-100,0",IF(L581*100/K581&lt;200,ROUND(L581*100/K581-100,1),ROUND(L581/K581,1)&amp;" р")))</f>
        <v>0</v>
      </c>
      <c r="N581" s="67"/>
      <c r="O581" s="67"/>
      <c r="P581" s="67"/>
      <c r="Q581" s="67"/>
      <c r="R581" s="1"/>
      <c r="S581" s="1"/>
      <c r="T581" s="1"/>
    </row>
    <row r="582" spans="1:20" ht="23.25" customHeight="1">
      <c r="A582" s="215">
        <v>3</v>
      </c>
      <c r="B582" s="348" t="s">
        <v>23</v>
      </c>
      <c r="C582" s="181"/>
      <c r="D582" s="206"/>
      <c r="E582" s="204">
        <f t="shared" si="136"/>
        <v>0</v>
      </c>
      <c r="F582" s="181">
        <v>0</v>
      </c>
      <c r="G582" s="206">
        <v>0</v>
      </c>
      <c r="H582" s="204">
        <f t="shared" si="137"/>
        <v>0</v>
      </c>
      <c r="I582" s="199">
        <f aca="true" t="shared" si="139" ref="I582:I600">IF(C582=0,0,F582*100/C582)</f>
        <v>0</v>
      </c>
      <c r="J582" s="200">
        <f aca="true" t="shared" si="140" ref="J582:J600">IF(D582=0,0,G582*100/D582)</f>
        <v>0</v>
      </c>
      <c r="K582" s="181"/>
      <c r="L582" s="206"/>
      <c r="M582" s="204">
        <f t="shared" si="138"/>
        <v>0</v>
      </c>
      <c r="N582" s="67"/>
      <c r="O582" s="67"/>
      <c r="P582" s="67"/>
      <c r="Q582" s="67"/>
      <c r="R582" s="1"/>
      <c r="S582" s="1"/>
      <c r="T582" s="1"/>
    </row>
    <row r="583" spans="1:20" ht="23.25" customHeight="1">
      <c r="A583" s="215">
        <v>4</v>
      </c>
      <c r="B583" s="348" t="s">
        <v>24</v>
      </c>
      <c r="C583" s="181"/>
      <c r="D583" s="206"/>
      <c r="E583" s="204">
        <f t="shared" si="136"/>
        <v>0</v>
      </c>
      <c r="F583" s="181">
        <v>0</v>
      </c>
      <c r="G583" s="206">
        <v>0</v>
      </c>
      <c r="H583" s="204">
        <f t="shared" si="137"/>
        <v>0</v>
      </c>
      <c r="I583" s="199">
        <f t="shared" si="139"/>
        <v>0</v>
      </c>
      <c r="J583" s="200">
        <f t="shared" si="140"/>
        <v>0</v>
      </c>
      <c r="K583" s="181"/>
      <c r="L583" s="206"/>
      <c r="M583" s="204">
        <f t="shared" si="138"/>
        <v>0</v>
      </c>
      <c r="N583" s="67"/>
      <c r="O583" s="67"/>
      <c r="P583" s="67"/>
      <c r="Q583" s="67"/>
      <c r="R583" s="1"/>
      <c r="S583" s="1"/>
      <c r="T583" s="1"/>
    </row>
    <row r="584" spans="1:20" ht="23.25" customHeight="1">
      <c r="A584" s="215">
        <v>5</v>
      </c>
      <c r="B584" s="348" t="s">
        <v>25</v>
      </c>
      <c r="C584" s="181"/>
      <c r="D584" s="206"/>
      <c r="E584" s="204">
        <f t="shared" si="136"/>
        <v>0</v>
      </c>
      <c r="F584" s="181">
        <v>0</v>
      </c>
      <c r="G584" s="206">
        <v>0</v>
      </c>
      <c r="H584" s="204">
        <f t="shared" si="137"/>
        <v>0</v>
      </c>
      <c r="I584" s="199">
        <f t="shared" si="139"/>
        <v>0</v>
      </c>
      <c r="J584" s="200">
        <f t="shared" si="140"/>
        <v>0</v>
      </c>
      <c r="K584" s="181"/>
      <c r="L584" s="206"/>
      <c r="M584" s="204">
        <f t="shared" si="138"/>
        <v>0</v>
      </c>
      <c r="N584" s="67"/>
      <c r="O584" s="67"/>
      <c r="P584" s="67"/>
      <c r="Q584" s="67"/>
      <c r="R584" s="1"/>
      <c r="S584" s="1"/>
      <c r="T584" s="1"/>
    </row>
    <row r="585" spans="1:20" ht="23.25" customHeight="1">
      <c r="A585" s="215">
        <v>6</v>
      </c>
      <c r="B585" s="348" t="s">
        <v>26</v>
      </c>
      <c r="C585" s="181"/>
      <c r="D585" s="206"/>
      <c r="E585" s="204">
        <f t="shared" si="136"/>
        <v>0</v>
      </c>
      <c r="F585" s="181">
        <v>0</v>
      </c>
      <c r="G585" s="206">
        <v>0</v>
      </c>
      <c r="H585" s="204">
        <f t="shared" si="137"/>
        <v>0</v>
      </c>
      <c r="I585" s="199">
        <f t="shared" si="139"/>
        <v>0</v>
      </c>
      <c r="J585" s="200">
        <f t="shared" si="140"/>
        <v>0</v>
      </c>
      <c r="K585" s="181"/>
      <c r="L585" s="206"/>
      <c r="M585" s="204">
        <f t="shared" si="138"/>
        <v>0</v>
      </c>
      <c r="N585" s="67"/>
      <c r="O585" s="67"/>
      <c r="P585" s="67"/>
      <c r="Q585" s="67"/>
      <c r="R585" s="1"/>
      <c r="S585" s="1"/>
      <c r="T585" s="1"/>
    </row>
    <row r="586" spans="1:20" ht="23.25" customHeight="1">
      <c r="A586" s="215">
        <v>7</v>
      </c>
      <c r="B586" s="348" t="s">
        <v>27</v>
      </c>
      <c r="C586" s="181"/>
      <c r="D586" s="206"/>
      <c r="E586" s="204">
        <f t="shared" si="136"/>
        <v>0</v>
      </c>
      <c r="F586" s="181">
        <v>0</v>
      </c>
      <c r="G586" s="206">
        <v>0</v>
      </c>
      <c r="H586" s="204">
        <f t="shared" si="137"/>
        <v>0</v>
      </c>
      <c r="I586" s="199">
        <f t="shared" si="139"/>
        <v>0</v>
      </c>
      <c r="J586" s="200">
        <f t="shared" si="140"/>
        <v>0</v>
      </c>
      <c r="K586" s="181"/>
      <c r="L586" s="206"/>
      <c r="M586" s="204">
        <f t="shared" si="138"/>
        <v>0</v>
      </c>
      <c r="N586" s="67"/>
      <c r="O586" s="67"/>
      <c r="P586" s="67"/>
      <c r="Q586" s="67"/>
      <c r="R586" s="1"/>
      <c r="S586" s="1"/>
      <c r="T586" s="1"/>
    </row>
    <row r="587" spans="1:20" ht="23.25" customHeight="1">
      <c r="A587" s="215">
        <v>8</v>
      </c>
      <c r="B587" s="348" t="s">
        <v>28</v>
      </c>
      <c r="C587" s="181"/>
      <c r="D587" s="206"/>
      <c r="E587" s="204">
        <f t="shared" si="136"/>
        <v>0</v>
      </c>
      <c r="F587" s="181">
        <v>0</v>
      </c>
      <c r="G587" s="206">
        <v>0</v>
      </c>
      <c r="H587" s="204">
        <f t="shared" si="137"/>
        <v>0</v>
      </c>
      <c r="I587" s="199">
        <f t="shared" si="139"/>
        <v>0</v>
      </c>
      <c r="J587" s="200">
        <f t="shared" si="140"/>
        <v>0</v>
      </c>
      <c r="K587" s="181"/>
      <c r="L587" s="206"/>
      <c r="M587" s="204">
        <f t="shared" si="138"/>
        <v>0</v>
      </c>
      <c r="N587" s="67"/>
      <c r="O587" s="67"/>
      <c r="P587" s="67"/>
      <c r="Q587" s="67"/>
      <c r="R587" s="1"/>
      <c r="S587" s="1"/>
      <c r="T587" s="1"/>
    </row>
    <row r="588" spans="1:20" ht="23.25" customHeight="1">
      <c r="A588" s="215">
        <v>9</v>
      </c>
      <c r="B588" s="348" t="s">
        <v>29</v>
      </c>
      <c r="C588" s="181"/>
      <c r="D588" s="206"/>
      <c r="E588" s="204">
        <f t="shared" si="136"/>
        <v>0</v>
      </c>
      <c r="F588" s="181">
        <v>0</v>
      </c>
      <c r="G588" s="206">
        <v>0</v>
      </c>
      <c r="H588" s="204">
        <f t="shared" si="137"/>
        <v>0</v>
      </c>
      <c r="I588" s="199">
        <f t="shared" si="139"/>
        <v>0</v>
      </c>
      <c r="J588" s="200">
        <f t="shared" si="140"/>
        <v>0</v>
      </c>
      <c r="K588" s="181"/>
      <c r="L588" s="206"/>
      <c r="M588" s="204">
        <f t="shared" si="138"/>
        <v>0</v>
      </c>
      <c r="N588" s="67"/>
      <c r="O588" s="67"/>
      <c r="P588" s="67"/>
      <c r="Q588" s="67"/>
      <c r="R588" s="1"/>
      <c r="S588" s="1"/>
      <c r="T588" s="1"/>
    </row>
    <row r="589" spans="1:20" ht="23.25" customHeight="1">
      <c r="A589" s="215">
        <v>10</v>
      </c>
      <c r="B589" s="348" t="s">
        <v>30</v>
      </c>
      <c r="C589" s="181"/>
      <c r="D589" s="206"/>
      <c r="E589" s="204">
        <f t="shared" si="136"/>
        <v>0</v>
      </c>
      <c r="F589" s="181">
        <v>0</v>
      </c>
      <c r="G589" s="206">
        <v>0</v>
      </c>
      <c r="H589" s="204">
        <f t="shared" si="137"/>
        <v>0</v>
      </c>
      <c r="I589" s="199">
        <f t="shared" si="139"/>
        <v>0</v>
      </c>
      <c r="J589" s="200">
        <f t="shared" si="140"/>
        <v>0</v>
      </c>
      <c r="K589" s="181"/>
      <c r="L589" s="206"/>
      <c r="M589" s="204">
        <f t="shared" si="138"/>
        <v>0</v>
      </c>
      <c r="N589" s="67"/>
      <c r="O589" s="67"/>
      <c r="P589" s="67"/>
      <c r="Q589" s="67"/>
      <c r="R589" s="1"/>
      <c r="S589" s="1"/>
      <c r="T589" s="1"/>
    </row>
    <row r="590" spans="1:20" ht="23.25" customHeight="1">
      <c r="A590" s="215">
        <v>11</v>
      </c>
      <c r="B590" s="348" t="s">
        <v>31</v>
      </c>
      <c r="C590" s="181"/>
      <c r="D590" s="206"/>
      <c r="E590" s="204">
        <f t="shared" si="136"/>
        <v>0</v>
      </c>
      <c r="F590" s="181">
        <v>0</v>
      </c>
      <c r="G590" s="206">
        <v>0</v>
      </c>
      <c r="H590" s="204">
        <f t="shared" si="137"/>
        <v>0</v>
      </c>
      <c r="I590" s="199">
        <f t="shared" si="139"/>
        <v>0</v>
      </c>
      <c r="J590" s="200">
        <f t="shared" si="140"/>
        <v>0</v>
      </c>
      <c r="K590" s="181"/>
      <c r="L590" s="206"/>
      <c r="M590" s="204">
        <f t="shared" si="138"/>
        <v>0</v>
      </c>
      <c r="N590" s="67"/>
      <c r="O590" s="67"/>
      <c r="P590" s="67"/>
      <c r="Q590" s="67"/>
      <c r="R590" s="1"/>
      <c r="S590" s="1"/>
      <c r="T590" s="1"/>
    </row>
    <row r="591" spans="1:20" ht="23.25" customHeight="1">
      <c r="A591" s="215">
        <v>12</v>
      </c>
      <c r="B591" s="348" t="s">
        <v>32</v>
      </c>
      <c r="C591" s="181"/>
      <c r="D591" s="206"/>
      <c r="E591" s="204">
        <f t="shared" si="136"/>
        <v>0</v>
      </c>
      <c r="F591" s="181">
        <v>0</v>
      </c>
      <c r="G591" s="206">
        <v>0</v>
      </c>
      <c r="H591" s="204">
        <f t="shared" si="137"/>
        <v>0</v>
      </c>
      <c r="I591" s="199">
        <f t="shared" si="139"/>
        <v>0</v>
      </c>
      <c r="J591" s="200">
        <f t="shared" si="140"/>
        <v>0</v>
      </c>
      <c r="K591" s="181"/>
      <c r="L591" s="206"/>
      <c r="M591" s="204">
        <f t="shared" si="138"/>
        <v>0</v>
      </c>
      <c r="N591" s="67"/>
      <c r="O591" s="67"/>
      <c r="P591" s="67"/>
      <c r="Q591" s="67"/>
      <c r="R591" s="1"/>
      <c r="S591" s="1"/>
      <c r="T591" s="1"/>
    </row>
    <row r="592" spans="1:20" ht="23.25" customHeight="1">
      <c r="A592" s="215">
        <v>13</v>
      </c>
      <c r="B592" s="348" t="s">
        <v>33</v>
      </c>
      <c r="C592" s="181"/>
      <c r="D592" s="206"/>
      <c r="E592" s="204">
        <f t="shared" si="136"/>
        <v>0</v>
      </c>
      <c r="F592" s="181">
        <v>0</v>
      </c>
      <c r="G592" s="206">
        <v>0</v>
      </c>
      <c r="H592" s="204">
        <f t="shared" si="137"/>
        <v>0</v>
      </c>
      <c r="I592" s="199">
        <f t="shared" si="139"/>
        <v>0</v>
      </c>
      <c r="J592" s="200">
        <f t="shared" si="140"/>
        <v>0</v>
      </c>
      <c r="K592" s="181"/>
      <c r="L592" s="206"/>
      <c r="M592" s="204">
        <f t="shared" si="138"/>
        <v>0</v>
      </c>
      <c r="N592" s="67"/>
      <c r="O592" s="67"/>
      <c r="P592" s="67"/>
      <c r="Q592" s="67"/>
      <c r="R592" s="1"/>
      <c r="S592" s="1"/>
      <c r="T592" s="1"/>
    </row>
    <row r="593" spans="1:20" ht="23.25" customHeight="1">
      <c r="A593" s="215">
        <v>14</v>
      </c>
      <c r="B593" s="348" t="s">
        <v>34</v>
      </c>
      <c r="C593" s="181"/>
      <c r="D593" s="206"/>
      <c r="E593" s="204">
        <f t="shared" si="136"/>
        <v>0</v>
      </c>
      <c r="F593" s="181">
        <v>0</v>
      </c>
      <c r="G593" s="206">
        <v>0</v>
      </c>
      <c r="H593" s="204">
        <f t="shared" si="137"/>
        <v>0</v>
      </c>
      <c r="I593" s="199">
        <f t="shared" si="139"/>
        <v>0</v>
      </c>
      <c r="J593" s="200">
        <f t="shared" si="140"/>
        <v>0</v>
      </c>
      <c r="K593" s="181"/>
      <c r="L593" s="206"/>
      <c r="M593" s="204">
        <f t="shared" si="138"/>
        <v>0</v>
      </c>
      <c r="N593" s="67"/>
      <c r="O593" s="67"/>
      <c r="P593" s="67"/>
      <c r="Q593" s="67"/>
      <c r="R593" s="1"/>
      <c r="S593" s="1"/>
      <c r="T593" s="1"/>
    </row>
    <row r="594" spans="1:20" ht="23.25" customHeight="1">
      <c r="A594" s="215">
        <v>15</v>
      </c>
      <c r="B594" s="348" t="s">
        <v>35</v>
      </c>
      <c r="C594" s="181"/>
      <c r="D594" s="206"/>
      <c r="E594" s="204">
        <f t="shared" si="136"/>
        <v>0</v>
      </c>
      <c r="F594" s="181">
        <v>0</v>
      </c>
      <c r="G594" s="206">
        <v>0</v>
      </c>
      <c r="H594" s="204">
        <f t="shared" si="137"/>
        <v>0</v>
      </c>
      <c r="I594" s="199">
        <f t="shared" si="139"/>
        <v>0</v>
      </c>
      <c r="J594" s="200">
        <f t="shared" si="140"/>
        <v>0</v>
      </c>
      <c r="K594" s="181"/>
      <c r="L594" s="206"/>
      <c r="M594" s="204">
        <f t="shared" si="138"/>
        <v>0</v>
      </c>
      <c r="N594" s="67"/>
      <c r="O594" s="67"/>
      <c r="P594" s="67"/>
      <c r="Q594" s="67"/>
      <c r="R594" s="1"/>
      <c r="S594" s="1"/>
      <c r="T594" s="1"/>
    </row>
    <row r="595" spans="1:20" ht="23.25" customHeight="1">
      <c r="A595" s="215">
        <v>16</v>
      </c>
      <c r="B595" s="348" t="s">
        <v>36</v>
      </c>
      <c r="C595" s="181"/>
      <c r="D595" s="206">
        <v>93</v>
      </c>
      <c r="E595" s="204">
        <f t="shared" si="136"/>
        <v>0</v>
      </c>
      <c r="F595" s="181">
        <v>0</v>
      </c>
      <c r="G595" s="206">
        <v>93</v>
      </c>
      <c r="H595" s="204">
        <f t="shared" si="137"/>
        <v>0</v>
      </c>
      <c r="I595" s="199">
        <f t="shared" si="139"/>
        <v>0</v>
      </c>
      <c r="J595" s="200">
        <f t="shared" si="140"/>
        <v>100</v>
      </c>
      <c r="K595" s="181"/>
      <c r="L595" s="206"/>
      <c r="M595" s="204">
        <f t="shared" si="138"/>
        <v>0</v>
      </c>
      <c r="N595" s="67"/>
      <c r="O595" s="67"/>
      <c r="P595" s="67"/>
      <c r="Q595" s="67"/>
      <c r="R595" s="1"/>
      <c r="S595" s="1"/>
      <c r="T595" s="1"/>
    </row>
    <row r="596" spans="1:20" ht="23.25" customHeight="1">
      <c r="A596" s="215">
        <v>17</v>
      </c>
      <c r="B596" s="348" t="s">
        <v>37</v>
      </c>
      <c r="C596" s="181"/>
      <c r="D596" s="206">
        <v>154</v>
      </c>
      <c r="E596" s="204">
        <f t="shared" si="136"/>
        <v>0</v>
      </c>
      <c r="F596" s="181">
        <v>0</v>
      </c>
      <c r="G596" s="206">
        <v>154</v>
      </c>
      <c r="H596" s="204">
        <f t="shared" si="137"/>
        <v>0</v>
      </c>
      <c r="I596" s="199">
        <f t="shared" si="139"/>
        <v>0</v>
      </c>
      <c r="J596" s="200">
        <f t="shared" si="140"/>
        <v>100</v>
      </c>
      <c r="K596" s="181"/>
      <c r="L596" s="206"/>
      <c r="M596" s="204">
        <f t="shared" si="138"/>
        <v>0</v>
      </c>
      <c r="N596" s="67"/>
      <c r="O596" s="67"/>
      <c r="P596" s="67"/>
      <c r="Q596" s="67"/>
      <c r="R596" s="1"/>
      <c r="S596" s="1"/>
      <c r="T596" s="1"/>
    </row>
    <row r="597" spans="1:20" ht="23.25" customHeight="1">
      <c r="A597" s="215">
        <v>18</v>
      </c>
      <c r="B597" s="348" t="s">
        <v>38</v>
      </c>
      <c r="C597" s="181"/>
      <c r="D597" s="206"/>
      <c r="E597" s="204">
        <f t="shared" si="136"/>
        <v>0</v>
      </c>
      <c r="F597" s="181">
        <v>0</v>
      </c>
      <c r="G597" s="206">
        <v>0</v>
      </c>
      <c r="H597" s="204">
        <f t="shared" si="137"/>
        <v>0</v>
      </c>
      <c r="I597" s="199">
        <f t="shared" si="139"/>
        <v>0</v>
      </c>
      <c r="J597" s="200">
        <f t="shared" si="140"/>
        <v>0</v>
      </c>
      <c r="K597" s="181"/>
      <c r="L597" s="206"/>
      <c r="M597" s="204">
        <f t="shared" si="138"/>
        <v>0</v>
      </c>
      <c r="N597" s="67"/>
      <c r="O597" s="67"/>
      <c r="P597" s="67"/>
      <c r="Q597" s="67"/>
      <c r="R597" s="1"/>
      <c r="S597" s="1"/>
      <c r="T597" s="1"/>
    </row>
    <row r="598" spans="1:20" ht="23.25" customHeight="1">
      <c r="A598" s="215">
        <v>19</v>
      </c>
      <c r="B598" s="348" t="s">
        <v>39</v>
      </c>
      <c r="C598" s="181"/>
      <c r="D598" s="206"/>
      <c r="E598" s="204">
        <f t="shared" si="136"/>
        <v>0</v>
      </c>
      <c r="F598" s="181">
        <v>0</v>
      </c>
      <c r="G598" s="206">
        <v>0</v>
      </c>
      <c r="H598" s="204">
        <f t="shared" si="137"/>
        <v>0</v>
      </c>
      <c r="I598" s="199">
        <f t="shared" si="139"/>
        <v>0</v>
      </c>
      <c r="J598" s="200">
        <f t="shared" si="140"/>
        <v>0</v>
      </c>
      <c r="K598" s="181"/>
      <c r="L598" s="206"/>
      <c r="M598" s="204">
        <f t="shared" si="138"/>
        <v>0</v>
      </c>
      <c r="N598" s="67"/>
      <c r="O598" s="67"/>
      <c r="P598" s="67"/>
      <c r="Q598" s="67"/>
      <c r="R598" s="1"/>
      <c r="S598" s="1"/>
      <c r="T598" s="1"/>
    </row>
    <row r="599" spans="1:20" ht="23.25" customHeight="1">
      <c r="A599" s="215">
        <v>20</v>
      </c>
      <c r="B599" s="348" t="s">
        <v>40</v>
      </c>
      <c r="C599" s="181"/>
      <c r="D599" s="206">
        <v>88</v>
      </c>
      <c r="E599" s="204">
        <f t="shared" si="136"/>
        <v>0</v>
      </c>
      <c r="F599" s="181">
        <v>0</v>
      </c>
      <c r="G599" s="206">
        <v>0</v>
      </c>
      <c r="H599" s="204">
        <f t="shared" si="137"/>
        <v>0</v>
      </c>
      <c r="I599" s="199">
        <f t="shared" si="139"/>
        <v>0</v>
      </c>
      <c r="J599" s="200">
        <f t="shared" si="140"/>
        <v>0</v>
      </c>
      <c r="K599" s="181"/>
      <c r="L599" s="206">
        <v>88</v>
      </c>
      <c r="M599" s="204">
        <f t="shared" si="138"/>
        <v>0</v>
      </c>
      <c r="N599" s="67"/>
      <c r="O599" s="67"/>
      <c r="P599" s="67"/>
      <c r="Q599" s="67"/>
      <c r="R599" s="1"/>
      <c r="S599" s="1"/>
      <c r="T599" s="1"/>
    </row>
    <row r="600" spans="1:20" ht="23.25" customHeight="1" thickBot="1">
      <c r="A600" s="346">
        <v>21</v>
      </c>
      <c r="B600" s="344" t="s">
        <v>447</v>
      </c>
      <c r="C600" s="181"/>
      <c r="D600" s="206">
        <v>73</v>
      </c>
      <c r="E600" s="204">
        <f t="shared" si="136"/>
        <v>0</v>
      </c>
      <c r="F600" s="181">
        <v>0</v>
      </c>
      <c r="G600" s="206">
        <v>4</v>
      </c>
      <c r="H600" s="204">
        <f t="shared" si="137"/>
        <v>0</v>
      </c>
      <c r="I600" s="199">
        <f t="shared" si="139"/>
        <v>0</v>
      </c>
      <c r="J600" s="200">
        <f t="shared" si="140"/>
        <v>5.47945205479452</v>
      </c>
      <c r="K600" s="181"/>
      <c r="L600" s="206">
        <v>41</v>
      </c>
      <c r="M600" s="204">
        <f t="shared" si="138"/>
        <v>0</v>
      </c>
      <c r="N600" s="67"/>
      <c r="O600" s="67"/>
      <c r="P600" s="67"/>
      <c r="Q600" s="67"/>
      <c r="R600" s="1"/>
      <c r="S600" s="1"/>
      <c r="T600" s="1"/>
    </row>
    <row r="601" spans="1:20" ht="23.25" customHeight="1" thickBot="1">
      <c r="A601" s="216">
        <v>22</v>
      </c>
      <c r="B601" s="341" t="s">
        <v>564</v>
      </c>
      <c r="C601" s="207">
        <v>0</v>
      </c>
      <c r="D601" s="214">
        <v>557</v>
      </c>
      <c r="E601" s="64">
        <f>IF(C601=0,0,IF(D601=0,"-100,0",IF(D601*100/C601&lt;200,ROUND(D601*100/C601-100,1),ROUND(D601/C601,1)&amp;" р")))</f>
        <v>0</v>
      </c>
      <c r="F601" s="207">
        <v>0</v>
      </c>
      <c r="G601" s="214">
        <v>251</v>
      </c>
      <c r="H601" s="64">
        <f>IF(F601=0,0,IF(G601=0,"-100,0",IF(G601*100/F601&lt;200,ROUND(G601*100/F601-100,1),ROUND(G601/F601,1)&amp;" р")))</f>
        <v>0</v>
      </c>
      <c r="I601" s="201">
        <f>IF(C601=0,0,F601*100/C601)</f>
        <v>0</v>
      </c>
      <c r="J601" s="202">
        <f>IF(D601=0,0,G601*100/D601)</f>
        <v>45.062836624775585</v>
      </c>
      <c r="K601" s="207">
        <v>0</v>
      </c>
      <c r="L601" s="214">
        <v>228</v>
      </c>
      <c r="M601" s="64">
        <f>IF(K601=0,0,IF(L601=0,"-100,0",IF(L601*100/K601&lt;200,ROUND(L601*100/K601-100,1),ROUND(L601/K601,1)&amp;" р")))</f>
        <v>0</v>
      </c>
      <c r="N601" s="67"/>
      <c r="O601" s="67"/>
      <c r="P601" s="67"/>
      <c r="Q601" s="67"/>
      <c r="R601" s="1"/>
      <c r="S601" s="1"/>
      <c r="T601" s="1"/>
    </row>
    <row r="602" spans="1:20" ht="5.25" customHeight="1">
      <c r="A602" s="75"/>
      <c r="B602" s="76"/>
      <c r="C602" s="77"/>
      <c r="D602" s="77"/>
      <c r="E602" s="78"/>
      <c r="F602" s="77"/>
      <c r="G602" s="77"/>
      <c r="H602" s="78"/>
      <c r="I602" s="79"/>
      <c r="J602" s="79"/>
      <c r="K602" s="67"/>
      <c r="L602" s="67"/>
      <c r="M602" s="67"/>
      <c r="N602" s="67"/>
      <c r="O602" s="67"/>
      <c r="P602" s="67"/>
      <c r="Q602" s="67"/>
      <c r="R602" s="67"/>
      <c r="S602" s="67"/>
      <c r="T602" s="67"/>
    </row>
    <row r="603" spans="1:20" ht="15.75">
      <c r="A603" s="80" t="s">
        <v>680</v>
      </c>
      <c r="B603" s="80"/>
      <c r="C603" s="80"/>
      <c r="D603" s="80"/>
      <c r="E603" s="80"/>
      <c r="F603" s="80"/>
      <c r="G603" s="80"/>
      <c r="H603" s="80"/>
      <c r="I603" s="80"/>
      <c r="J603" s="80"/>
      <c r="K603" s="67"/>
      <c r="L603" s="67"/>
      <c r="M603" s="67"/>
      <c r="N603" s="67"/>
      <c r="O603" s="67"/>
      <c r="P603" s="67"/>
      <c r="Q603" s="67"/>
      <c r="R603" s="67"/>
      <c r="S603" s="67"/>
      <c r="T603" s="67"/>
    </row>
    <row r="604" spans="1:20" ht="9.75" customHeight="1" thickBot="1">
      <c r="A604" s="84"/>
      <c r="B604" s="84"/>
      <c r="C604" s="84"/>
      <c r="D604" s="84"/>
      <c r="E604" s="84"/>
      <c r="F604" s="84"/>
      <c r="G604" s="84"/>
      <c r="H604" s="84"/>
      <c r="I604" s="84"/>
      <c r="J604" s="84"/>
      <c r="K604" s="47"/>
      <c r="L604" s="47"/>
      <c r="M604" s="47"/>
      <c r="N604" s="47"/>
      <c r="O604" s="47"/>
      <c r="P604" s="47"/>
      <c r="Q604" s="67"/>
      <c r="R604" s="67"/>
      <c r="S604" s="67"/>
      <c r="T604" s="67"/>
    </row>
    <row r="605" spans="1:20" ht="31.5" customHeight="1" thickBot="1">
      <c r="A605" s="666" t="s">
        <v>202</v>
      </c>
      <c r="B605" s="669" t="s">
        <v>203</v>
      </c>
      <c r="C605" s="657" t="s">
        <v>632</v>
      </c>
      <c r="D605" s="675"/>
      <c r="E605" s="658"/>
      <c r="F605" s="657" t="s">
        <v>56</v>
      </c>
      <c r="G605" s="675"/>
      <c r="H605" s="658"/>
      <c r="I605" s="677" t="s">
        <v>169</v>
      </c>
      <c r="J605" s="678"/>
      <c r="K605" s="657" t="s">
        <v>633</v>
      </c>
      <c r="L605" s="675"/>
      <c r="M605" s="658"/>
      <c r="N605" s="67"/>
      <c r="O605" s="67"/>
      <c r="P605" s="67"/>
      <c r="Q605" s="67"/>
      <c r="R605" s="67"/>
      <c r="S605" s="67"/>
      <c r="T605" s="67"/>
    </row>
    <row r="606" spans="1:20" ht="31.5" customHeight="1" thickBot="1">
      <c r="A606" s="667"/>
      <c r="B606" s="669"/>
      <c r="C606" s="659"/>
      <c r="D606" s="676"/>
      <c r="E606" s="660"/>
      <c r="F606" s="659"/>
      <c r="G606" s="676"/>
      <c r="H606" s="660"/>
      <c r="I606" s="679"/>
      <c r="J606" s="680"/>
      <c r="K606" s="659"/>
      <c r="L606" s="676"/>
      <c r="M606" s="660"/>
      <c r="N606" s="67"/>
      <c r="O606" s="67"/>
      <c r="P606" s="67"/>
      <c r="Q606" s="67"/>
      <c r="R606" s="67"/>
      <c r="S606" s="67"/>
      <c r="T606" s="67"/>
    </row>
    <row r="607" spans="1:20" ht="21.75" customHeight="1" thickBot="1">
      <c r="A607" s="668"/>
      <c r="B607" s="669"/>
      <c r="C607" s="81">
        <f>C579</f>
        <v>2012</v>
      </c>
      <c r="D607" s="211">
        <f>D579</f>
        <v>2013</v>
      </c>
      <c r="E607" s="212" t="s">
        <v>204</v>
      </c>
      <c r="F607" s="81">
        <f>C607</f>
        <v>2012</v>
      </c>
      <c r="G607" s="211">
        <f>D607</f>
        <v>2013</v>
      </c>
      <c r="H607" s="212" t="s">
        <v>204</v>
      </c>
      <c r="I607" s="81">
        <f>F607</f>
        <v>2012</v>
      </c>
      <c r="J607" s="82">
        <f>G607</f>
        <v>2013</v>
      </c>
      <c r="K607" s="81">
        <f>I607</f>
        <v>2012</v>
      </c>
      <c r="L607" s="211">
        <f>J607</f>
        <v>2013</v>
      </c>
      <c r="M607" s="212" t="s">
        <v>204</v>
      </c>
      <c r="N607" s="67"/>
      <c r="O607" s="67"/>
      <c r="P607" s="67"/>
      <c r="Q607" s="67"/>
      <c r="R607" s="67"/>
      <c r="S607" s="67"/>
      <c r="T607" s="67"/>
    </row>
    <row r="608" spans="1:20" ht="23.25" customHeight="1">
      <c r="A608" s="345">
        <v>1</v>
      </c>
      <c r="B608" s="347" t="s">
        <v>21</v>
      </c>
      <c r="C608" s="180"/>
      <c r="D608" s="205">
        <v>99</v>
      </c>
      <c r="E608" s="203">
        <f>IF(C608=0,0,IF(D608=0,"-100,0",IF(D608*100/C608&lt;200,ROUND(D608*100/C608-100,1),ROUND(D608/C608,1)&amp;" р")))</f>
        <v>0</v>
      </c>
      <c r="F608" s="180">
        <v>0</v>
      </c>
      <c r="G608" s="205">
        <v>0</v>
      </c>
      <c r="H608" s="203">
        <f>IF(F608=0,0,IF(G608=0,"-100,0",IF(G608*100/F608&lt;200,ROUND(G608*100/F608-100,1),ROUND(G608/F608,1)&amp;" р")))</f>
        <v>0</v>
      </c>
      <c r="I608" s="197">
        <f aca="true" t="shared" si="141" ref="I608:J610">IF(C608=0,0,F608*100/C608)</f>
        <v>0</v>
      </c>
      <c r="J608" s="198">
        <f t="shared" si="141"/>
        <v>0</v>
      </c>
      <c r="K608" s="180"/>
      <c r="L608" s="205">
        <v>99</v>
      </c>
      <c r="M608" s="203">
        <f>IF(K608=0,0,IF(L608=0,"-100,0",IF(L608*100/K608&lt;200,ROUND(L608*100/K608-100,1),ROUND(L608/K608,1)&amp;" р")))</f>
        <v>0</v>
      </c>
      <c r="N608" s="67"/>
      <c r="O608" s="67"/>
      <c r="P608" s="67"/>
      <c r="Q608" s="67"/>
      <c r="R608" s="67"/>
      <c r="S608" s="67"/>
      <c r="T608" s="67"/>
    </row>
    <row r="609" spans="1:20" ht="23.25" customHeight="1">
      <c r="A609" s="215">
        <v>2</v>
      </c>
      <c r="B609" s="348" t="s">
        <v>22</v>
      </c>
      <c r="C609" s="181"/>
      <c r="D609" s="206">
        <v>50</v>
      </c>
      <c r="E609" s="204">
        <f aca="true" t="shared" si="142" ref="E609:E628">IF(C609=0,0,IF(D609=0,"-100,0",IF(D609*100/C609&lt;200,ROUND(D609*100/C609-100,1),ROUND(D609/C609,1)&amp;" р")))</f>
        <v>0</v>
      </c>
      <c r="F609" s="181">
        <v>0</v>
      </c>
      <c r="G609" s="206">
        <v>0</v>
      </c>
      <c r="H609" s="204">
        <f aca="true" t="shared" si="143" ref="H609:H628">IF(F609=0,0,IF(G609=0,"-100,0",IF(G609*100/F609&lt;200,ROUND(G609*100/F609-100,1),ROUND(G609/F609,1)&amp;" р")))</f>
        <v>0</v>
      </c>
      <c r="I609" s="199">
        <f t="shared" si="141"/>
        <v>0</v>
      </c>
      <c r="J609" s="200">
        <f t="shared" si="141"/>
        <v>0</v>
      </c>
      <c r="K609" s="181"/>
      <c r="L609" s="206"/>
      <c r="M609" s="204">
        <f aca="true" t="shared" si="144" ref="M609:M628">IF(K609=0,0,IF(L609=0,"-100,0",IF(L609*100/K609&lt;200,ROUND(L609*100/K609-100,1),ROUND(L609/K609,1)&amp;" р")))</f>
        <v>0</v>
      </c>
      <c r="N609" s="67"/>
      <c r="O609" s="67"/>
      <c r="P609" s="67"/>
      <c r="Q609" s="67"/>
      <c r="R609" s="67"/>
      <c r="S609" s="67"/>
      <c r="T609" s="67"/>
    </row>
    <row r="610" spans="1:20" ht="23.25" customHeight="1">
      <c r="A610" s="215">
        <v>3</v>
      </c>
      <c r="B610" s="348" t="s">
        <v>23</v>
      </c>
      <c r="C610" s="181"/>
      <c r="D610" s="206"/>
      <c r="E610" s="204">
        <f t="shared" si="142"/>
        <v>0</v>
      </c>
      <c r="F610" s="181">
        <v>0</v>
      </c>
      <c r="G610" s="206">
        <v>0</v>
      </c>
      <c r="H610" s="204">
        <f t="shared" si="143"/>
        <v>0</v>
      </c>
      <c r="I610" s="199">
        <f t="shared" si="141"/>
        <v>0</v>
      </c>
      <c r="J610" s="200">
        <f t="shared" si="141"/>
        <v>0</v>
      </c>
      <c r="K610" s="181"/>
      <c r="L610" s="206"/>
      <c r="M610" s="204">
        <f t="shared" si="144"/>
        <v>0</v>
      </c>
      <c r="N610" s="67"/>
      <c r="O610" s="67"/>
      <c r="P610" s="67"/>
      <c r="Q610" s="67"/>
      <c r="R610" s="67"/>
      <c r="S610" s="67"/>
      <c r="T610" s="67"/>
    </row>
    <row r="611" spans="1:20" ht="23.25" customHeight="1">
      <c r="A611" s="215">
        <v>4</v>
      </c>
      <c r="B611" s="348" t="s">
        <v>24</v>
      </c>
      <c r="C611" s="181"/>
      <c r="D611" s="206"/>
      <c r="E611" s="204">
        <f t="shared" si="142"/>
        <v>0</v>
      </c>
      <c r="F611" s="181">
        <v>0</v>
      </c>
      <c r="G611" s="206">
        <v>0</v>
      </c>
      <c r="H611" s="204">
        <f t="shared" si="143"/>
        <v>0</v>
      </c>
      <c r="I611" s="199">
        <f aca="true" t="shared" si="145" ref="I611:I628">IF(C611=0,0,F611*100/C611)</f>
        <v>0</v>
      </c>
      <c r="J611" s="200">
        <f aca="true" t="shared" si="146" ref="J611:J628">IF(D611=0,0,G611*100/D611)</f>
        <v>0</v>
      </c>
      <c r="K611" s="181"/>
      <c r="L611" s="206"/>
      <c r="M611" s="204">
        <f t="shared" si="144"/>
        <v>0</v>
      </c>
      <c r="N611" s="67"/>
      <c r="O611" s="67"/>
      <c r="P611" s="67"/>
      <c r="Q611" s="67"/>
      <c r="R611" s="67"/>
      <c r="S611" s="67"/>
      <c r="T611" s="67"/>
    </row>
    <row r="612" spans="1:20" ht="23.25" customHeight="1">
      <c r="A612" s="215">
        <v>5</v>
      </c>
      <c r="B612" s="348" t="s">
        <v>25</v>
      </c>
      <c r="C612" s="181"/>
      <c r="D612" s="206"/>
      <c r="E612" s="204">
        <f t="shared" si="142"/>
        <v>0</v>
      </c>
      <c r="F612" s="181">
        <v>0</v>
      </c>
      <c r="G612" s="206">
        <v>0</v>
      </c>
      <c r="H612" s="204">
        <f t="shared" si="143"/>
        <v>0</v>
      </c>
      <c r="I612" s="199">
        <f t="shared" si="145"/>
        <v>0</v>
      </c>
      <c r="J612" s="200">
        <f t="shared" si="146"/>
        <v>0</v>
      </c>
      <c r="K612" s="181"/>
      <c r="L612" s="206"/>
      <c r="M612" s="204">
        <f t="shared" si="144"/>
        <v>0</v>
      </c>
      <c r="N612" s="67"/>
      <c r="O612" s="67"/>
      <c r="P612" s="67"/>
      <c r="Q612" s="67"/>
      <c r="R612" s="67"/>
      <c r="S612" s="67"/>
      <c r="T612" s="67"/>
    </row>
    <row r="613" spans="1:20" ht="23.25" customHeight="1">
      <c r="A613" s="215">
        <v>6</v>
      </c>
      <c r="B613" s="348" t="s">
        <v>26</v>
      </c>
      <c r="C613" s="181"/>
      <c r="D613" s="206"/>
      <c r="E613" s="204">
        <f t="shared" si="142"/>
        <v>0</v>
      </c>
      <c r="F613" s="181">
        <v>0</v>
      </c>
      <c r="G613" s="206">
        <v>0</v>
      </c>
      <c r="H613" s="204">
        <f t="shared" si="143"/>
        <v>0</v>
      </c>
      <c r="I613" s="199">
        <f t="shared" si="145"/>
        <v>0</v>
      </c>
      <c r="J613" s="200">
        <f t="shared" si="146"/>
        <v>0</v>
      </c>
      <c r="K613" s="181"/>
      <c r="L613" s="206"/>
      <c r="M613" s="204">
        <f t="shared" si="144"/>
        <v>0</v>
      </c>
      <c r="N613" s="67"/>
      <c r="O613" s="67"/>
      <c r="P613" s="67"/>
      <c r="Q613" s="67"/>
      <c r="R613" s="67"/>
      <c r="S613" s="67"/>
      <c r="T613" s="67"/>
    </row>
    <row r="614" spans="1:20" ht="23.25" customHeight="1">
      <c r="A614" s="215">
        <v>7</v>
      </c>
      <c r="B614" s="348" t="s">
        <v>27</v>
      </c>
      <c r="C614" s="181"/>
      <c r="D614" s="206"/>
      <c r="E614" s="204">
        <f t="shared" si="142"/>
        <v>0</v>
      </c>
      <c r="F614" s="181">
        <v>0</v>
      </c>
      <c r="G614" s="206">
        <v>0</v>
      </c>
      <c r="H614" s="204">
        <f t="shared" si="143"/>
        <v>0</v>
      </c>
      <c r="I614" s="199">
        <f t="shared" si="145"/>
        <v>0</v>
      </c>
      <c r="J614" s="200">
        <f t="shared" si="146"/>
        <v>0</v>
      </c>
      <c r="K614" s="181"/>
      <c r="L614" s="206"/>
      <c r="M614" s="204">
        <f t="shared" si="144"/>
        <v>0</v>
      </c>
      <c r="N614" s="67"/>
      <c r="O614" s="67"/>
      <c r="P614" s="67"/>
      <c r="Q614" s="67"/>
      <c r="R614" s="67"/>
      <c r="S614" s="67"/>
      <c r="T614" s="67"/>
    </row>
    <row r="615" spans="1:20" ht="23.25" customHeight="1">
      <c r="A615" s="215">
        <v>8</v>
      </c>
      <c r="B615" s="348" t="s">
        <v>28</v>
      </c>
      <c r="C615" s="181"/>
      <c r="D615" s="206"/>
      <c r="E615" s="204">
        <f t="shared" si="142"/>
        <v>0</v>
      </c>
      <c r="F615" s="181">
        <v>0</v>
      </c>
      <c r="G615" s="206">
        <v>0</v>
      </c>
      <c r="H615" s="204">
        <f t="shared" si="143"/>
        <v>0</v>
      </c>
      <c r="I615" s="199">
        <f t="shared" si="145"/>
        <v>0</v>
      </c>
      <c r="J615" s="200">
        <f t="shared" si="146"/>
        <v>0</v>
      </c>
      <c r="K615" s="181"/>
      <c r="L615" s="206"/>
      <c r="M615" s="204">
        <f t="shared" si="144"/>
        <v>0</v>
      </c>
      <c r="N615" s="67"/>
      <c r="O615" s="67"/>
      <c r="P615" s="67"/>
      <c r="Q615" s="67"/>
      <c r="R615" s="67"/>
      <c r="S615" s="67"/>
      <c r="T615" s="67"/>
    </row>
    <row r="616" spans="1:20" ht="23.25" customHeight="1">
      <c r="A616" s="215">
        <v>9</v>
      </c>
      <c r="B616" s="348" t="s">
        <v>29</v>
      </c>
      <c r="C616" s="181"/>
      <c r="D616" s="206"/>
      <c r="E616" s="204">
        <f t="shared" si="142"/>
        <v>0</v>
      </c>
      <c r="F616" s="181">
        <v>0</v>
      </c>
      <c r="G616" s="206">
        <v>0</v>
      </c>
      <c r="H616" s="204">
        <f t="shared" si="143"/>
        <v>0</v>
      </c>
      <c r="I616" s="199">
        <f t="shared" si="145"/>
        <v>0</v>
      </c>
      <c r="J616" s="200">
        <f t="shared" si="146"/>
        <v>0</v>
      </c>
      <c r="K616" s="181"/>
      <c r="L616" s="206"/>
      <c r="M616" s="204">
        <f t="shared" si="144"/>
        <v>0</v>
      </c>
      <c r="N616" s="67"/>
      <c r="O616" s="67"/>
      <c r="P616" s="67"/>
      <c r="Q616" s="67"/>
      <c r="R616" s="67"/>
      <c r="S616" s="67"/>
      <c r="T616" s="67"/>
    </row>
    <row r="617" spans="1:20" ht="23.25" customHeight="1">
      <c r="A617" s="215">
        <v>10</v>
      </c>
      <c r="B617" s="348" t="s">
        <v>30</v>
      </c>
      <c r="C617" s="181"/>
      <c r="D617" s="206"/>
      <c r="E617" s="204">
        <f t="shared" si="142"/>
        <v>0</v>
      </c>
      <c r="F617" s="181">
        <v>0</v>
      </c>
      <c r="G617" s="206">
        <v>0</v>
      </c>
      <c r="H617" s="204">
        <f t="shared" si="143"/>
        <v>0</v>
      </c>
      <c r="I617" s="199">
        <f t="shared" si="145"/>
        <v>0</v>
      </c>
      <c r="J617" s="200">
        <f t="shared" si="146"/>
        <v>0</v>
      </c>
      <c r="K617" s="181"/>
      <c r="L617" s="206"/>
      <c r="M617" s="204">
        <f t="shared" si="144"/>
        <v>0</v>
      </c>
      <c r="N617" s="67"/>
      <c r="O617" s="67"/>
      <c r="P617" s="67"/>
      <c r="Q617" s="67"/>
      <c r="R617" s="67"/>
      <c r="S617" s="67"/>
      <c r="T617" s="67"/>
    </row>
    <row r="618" spans="1:20" ht="23.25" customHeight="1">
      <c r="A618" s="215">
        <v>11</v>
      </c>
      <c r="B618" s="348" t="s">
        <v>31</v>
      </c>
      <c r="C618" s="181"/>
      <c r="D618" s="206"/>
      <c r="E618" s="204">
        <f t="shared" si="142"/>
        <v>0</v>
      </c>
      <c r="F618" s="181">
        <v>0</v>
      </c>
      <c r="G618" s="206">
        <v>0</v>
      </c>
      <c r="H618" s="204">
        <f t="shared" si="143"/>
        <v>0</v>
      </c>
      <c r="I618" s="199">
        <f t="shared" si="145"/>
        <v>0</v>
      </c>
      <c r="J618" s="200">
        <f t="shared" si="146"/>
        <v>0</v>
      </c>
      <c r="K618" s="181"/>
      <c r="L618" s="206"/>
      <c r="M618" s="204">
        <f t="shared" si="144"/>
        <v>0</v>
      </c>
      <c r="N618" s="67"/>
      <c r="O618" s="67"/>
      <c r="P618" s="67"/>
      <c r="Q618" s="67"/>
      <c r="R618" s="67"/>
      <c r="S618" s="67"/>
      <c r="T618" s="67"/>
    </row>
    <row r="619" spans="1:20" ht="23.25" customHeight="1">
      <c r="A619" s="215">
        <v>12</v>
      </c>
      <c r="B619" s="348" t="s">
        <v>32</v>
      </c>
      <c r="C619" s="181"/>
      <c r="D619" s="206"/>
      <c r="E619" s="204">
        <f t="shared" si="142"/>
        <v>0</v>
      </c>
      <c r="F619" s="181">
        <v>0</v>
      </c>
      <c r="G619" s="206">
        <v>0</v>
      </c>
      <c r="H619" s="204">
        <f t="shared" si="143"/>
        <v>0</v>
      </c>
      <c r="I619" s="199">
        <f t="shared" si="145"/>
        <v>0</v>
      </c>
      <c r="J619" s="200">
        <f t="shared" si="146"/>
        <v>0</v>
      </c>
      <c r="K619" s="181"/>
      <c r="L619" s="206"/>
      <c r="M619" s="204">
        <f t="shared" si="144"/>
        <v>0</v>
      </c>
      <c r="N619" s="67"/>
      <c r="O619" s="67"/>
      <c r="P619" s="67"/>
      <c r="Q619" s="67"/>
      <c r="R619" s="67"/>
      <c r="S619" s="67"/>
      <c r="T619" s="67"/>
    </row>
    <row r="620" spans="1:20" ht="23.25" customHeight="1">
      <c r="A620" s="215">
        <v>13</v>
      </c>
      <c r="B620" s="348" t="s">
        <v>33</v>
      </c>
      <c r="C620" s="181"/>
      <c r="D620" s="206"/>
      <c r="E620" s="204">
        <f t="shared" si="142"/>
        <v>0</v>
      </c>
      <c r="F620" s="181">
        <v>0</v>
      </c>
      <c r="G620" s="206">
        <v>0</v>
      </c>
      <c r="H620" s="204">
        <f t="shared" si="143"/>
        <v>0</v>
      </c>
      <c r="I620" s="199">
        <f t="shared" si="145"/>
        <v>0</v>
      </c>
      <c r="J620" s="200">
        <f t="shared" si="146"/>
        <v>0</v>
      </c>
      <c r="K620" s="181"/>
      <c r="L620" s="206"/>
      <c r="M620" s="204">
        <f t="shared" si="144"/>
        <v>0</v>
      </c>
      <c r="N620" s="67"/>
      <c r="O620" s="67"/>
      <c r="P620" s="67"/>
      <c r="Q620" s="67"/>
      <c r="R620" s="67"/>
      <c r="S620" s="67"/>
      <c r="T620" s="67"/>
    </row>
    <row r="621" spans="1:20" ht="23.25" customHeight="1">
      <c r="A621" s="215">
        <v>14</v>
      </c>
      <c r="B621" s="348" t="s">
        <v>34</v>
      </c>
      <c r="C621" s="181"/>
      <c r="D621" s="206"/>
      <c r="E621" s="204">
        <f t="shared" si="142"/>
        <v>0</v>
      </c>
      <c r="F621" s="181">
        <v>0</v>
      </c>
      <c r="G621" s="206">
        <v>0</v>
      </c>
      <c r="H621" s="204">
        <f t="shared" si="143"/>
        <v>0</v>
      </c>
      <c r="I621" s="199">
        <f t="shared" si="145"/>
        <v>0</v>
      </c>
      <c r="J621" s="200">
        <f t="shared" si="146"/>
        <v>0</v>
      </c>
      <c r="K621" s="181"/>
      <c r="L621" s="206"/>
      <c r="M621" s="204">
        <f t="shared" si="144"/>
        <v>0</v>
      </c>
      <c r="N621" s="67"/>
      <c r="O621" s="67"/>
      <c r="P621" s="67"/>
      <c r="Q621" s="67"/>
      <c r="R621" s="67"/>
      <c r="S621" s="67"/>
      <c r="T621" s="67"/>
    </row>
    <row r="622" spans="1:20" ht="23.25" customHeight="1">
      <c r="A622" s="215">
        <v>15</v>
      </c>
      <c r="B622" s="348" t="s">
        <v>35</v>
      </c>
      <c r="C622" s="181"/>
      <c r="D622" s="206"/>
      <c r="E622" s="204">
        <f t="shared" si="142"/>
        <v>0</v>
      </c>
      <c r="F622" s="181">
        <v>0</v>
      </c>
      <c r="G622" s="206">
        <v>0</v>
      </c>
      <c r="H622" s="204">
        <f t="shared" si="143"/>
        <v>0</v>
      </c>
      <c r="I622" s="199">
        <f t="shared" si="145"/>
        <v>0</v>
      </c>
      <c r="J622" s="200">
        <f t="shared" si="146"/>
        <v>0</v>
      </c>
      <c r="K622" s="181"/>
      <c r="L622" s="206"/>
      <c r="M622" s="204">
        <f t="shared" si="144"/>
        <v>0</v>
      </c>
      <c r="N622" s="67"/>
      <c r="O622" s="67"/>
      <c r="P622" s="67"/>
      <c r="Q622" s="67"/>
      <c r="R622" s="67"/>
      <c r="S622" s="67"/>
      <c r="T622" s="67"/>
    </row>
    <row r="623" spans="1:20" ht="23.25" customHeight="1">
      <c r="A623" s="215">
        <v>16</v>
      </c>
      <c r="B623" s="348" t="s">
        <v>36</v>
      </c>
      <c r="C623" s="181"/>
      <c r="D623" s="206">
        <v>93</v>
      </c>
      <c r="E623" s="204">
        <f t="shared" si="142"/>
        <v>0</v>
      </c>
      <c r="F623" s="181">
        <v>0</v>
      </c>
      <c r="G623" s="206">
        <v>93</v>
      </c>
      <c r="H623" s="204">
        <f t="shared" si="143"/>
        <v>0</v>
      </c>
      <c r="I623" s="199">
        <f t="shared" si="145"/>
        <v>0</v>
      </c>
      <c r="J623" s="200">
        <f t="shared" si="146"/>
        <v>100</v>
      </c>
      <c r="K623" s="181"/>
      <c r="L623" s="206"/>
      <c r="M623" s="204">
        <f t="shared" si="144"/>
        <v>0</v>
      </c>
      <c r="N623" s="67"/>
      <c r="O623" s="67"/>
      <c r="P623" s="67"/>
      <c r="Q623" s="67"/>
      <c r="R623" s="67"/>
      <c r="S623" s="67"/>
      <c r="T623" s="67"/>
    </row>
    <row r="624" spans="1:20" ht="23.25" customHeight="1">
      <c r="A624" s="215">
        <v>17</v>
      </c>
      <c r="B624" s="348" t="s">
        <v>37</v>
      </c>
      <c r="C624" s="181"/>
      <c r="D624" s="206">
        <v>104</v>
      </c>
      <c r="E624" s="204">
        <f t="shared" si="142"/>
        <v>0</v>
      </c>
      <c r="F624" s="181">
        <v>0</v>
      </c>
      <c r="G624" s="206">
        <v>104</v>
      </c>
      <c r="H624" s="204">
        <f t="shared" si="143"/>
        <v>0</v>
      </c>
      <c r="I624" s="199">
        <f t="shared" si="145"/>
        <v>0</v>
      </c>
      <c r="J624" s="200">
        <f t="shared" si="146"/>
        <v>100</v>
      </c>
      <c r="K624" s="181"/>
      <c r="L624" s="206"/>
      <c r="M624" s="204">
        <f t="shared" si="144"/>
        <v>0</v>
      </c>
      <c r="N624" s="67"/>
      <c r="O624" s="67"/>
      <c r="P624" s="67"/>
      <c r="Q624" s="67"/>
      <c r="R624" s="67"/>
      <c r="S624" s="67"/>
      <c r="T624" s="67"/>
    </row>
    <row r="625" spans="1:20" ht="23.25" customHeight="1">
      <c r="A625" s="215">
        <v>18</v>
      </c>
      <c r="B625" s="348" t="s">
        <v>38</v>
      </c>
      <c r="C625" s="181"/>
      <c r="D625" s="206"/>
      <c r="E625" s="204">
        <f t="shared" si="142"/>
        <v>0</v>
      </c>
      <c r="F625" s="181">
        <v>0</v>
      </c>
      <c r="G625" s="206">
        <v>0</v>
      </c>
      <c r="H625" s="204">
        <f t="shared" si="143"/>
        <v>0</v>
      </c>
      <c r="I625" s="199">
        <f t="shared" si="145"/>
        <v>0</v>
      </c>
      <c r="J625" s="200">
        <f t="shared" si="146"/>
        <v>0</v>
      </c>
      <c r="K625" s="181"/>
      <c r="L625" s="206"/>
      <c r="M625" s="204">
        <f t="shared" si="144"/>
        <v>0</v>
      </c>
      <c r="N625" s="67"/>
      <c r="O625" s="67"/>
      <c r="P625" s="67"/>
      <c r="Q625" s="67"/>
      <c r="R625" s="67"/>
      <c r="S625" s="67"/>
      <c r="T625" s="67"/>
    </row>
    <row r="626" spans="1:20" ht="23.25" customHeight="1">
      <c r="A626" s="215">
        <v>19</v>
      </c>
      <c r="B626" s="348" t="s">
        <v>39</v>
      </c>
      <c r="C626" s="181"/>
      <c r="D626" s="206"/>
      <c r="E626" s="204">
        <f t="shared" si="142"/>
        <v>0</v>
      </c>
      <c r="F626" s="181">
        <v>0</v>
      </c>
      <c r="G626" s="206">
        <v>0</v>
      </c>
      <c r="H626" s="204">
        <f t="shared" si="143"/>
        <v>0</v>
      </c>
      <c r="I626" s="199">
        <f t="shared" si="145"/>
        <v>0</v>
      </c>
      <c r="J626" s="200">
        <f t="shared" si="146"/>
        <v>0</v>
      </c>
      <c r="K626" s="181"/>
      <c r="L626" s="206"/>
      <c r="M626" s="204">
        <f t="shared" si="144"/>
        <v>0</v>
      </c>
      <c r="N626" s="67"/>
      <c r="O626" s="67"/>
      <c r="P626" s="67"/>
      <c r="Q626" s="67"/>
      <c r="R626" s="67"/>
      <c r="S626" s="67"/>
      <c r="T626" s="67"/>
    </row>
    <row r="627" spans="1:20" ht="23.25" customHeight="1">
      <c r="A627" s="215">
        <v>20</v>
      </c>
      <c r="B627" s="348" t="s">
        <v>40</v>
      </c>
      <c r="C627" s="181"/>
      <c r="D627" s="206">
        <v>88</v>
      </c>
      <c r="E627" s="204">
        <f t="shared" si="142"/>
        <v>0</v>
      </c>
      <c r="F627" s="181">
        <v>0</v>
      </c>
      <c r="G627" s="206">
        <v>0</v>
      </c>
      <c r="H627" s="204">
        <f t="shared" si="143"/>
        <v>0</v>
      </c>
      <c r="I627" s="199">
        <f t="shared" si="145"/>
        <v>0</v>
      </c>
      <c r="J627" s="200">
        <f t="shared" si="146"/>
        <v>0</v>
      </c>
      <c r="K627" s="181"/>
      <c r="L627" s="206">
        <v>88</v>
      </c>
      <c r="M627" s="204">
        <f t="shared" si="144"/>
        <v>0</v>
      </c>
      <c r="N627" s="67"/>
      <c r="O627" s="67"/>
      <c r="P627" s="67"/>
      <c r="Q627" s="67"/>
      <c r="R627" s="67"/>
      <c r="S627" s="67"/>
      <c r="T627" s="67"/>
    </row>
    <row r="628" spans="1:20" ht="23.25" customHeight="1" thickBot="1">
      <c r="A628" s="346">
        <v>21</v>
      </c>
      <c r="B628" s="344" t="s">
        <v>447</v>
      </c>
      <c r="C628" s="181"/>
      <c r="D628" s="206">
        <v>73</v>
      </c>
      <c r="E628" s="204">
        <f t="shared" si="142"/>
        <v>0</v>
      </c>
      <c r="F628" s="181">
        <v>0</v>
      </c>
      <c r="G628" s="206">
        <v>4</v>
      </c>
      <c r="H628" s="204">
        <f t="shared" si="143"/>
        <v>0</v>
      </c>
      <c r="I628" s="199">
        <f t="shared" si="145"/>
        <v>0</v>
      </c>
      <c r="J628" s="200">
        <f t="shared" si="146"/>
        <v>5.47945205479452</v>
      </c>
      <c r="K628" s="181"/>
      <c r="L628" s="206">
        <v>41</v>
      </c>
      <c r="M628" s="204">
        <f t="shared" si="144"/>
        <v>0</v>
      </c>
      <c r="N628" s="67"/>
      <c r="O628" s="67"/>
      <c r="P628" s="67"/>
      <c r="Q628" s="67"/>
      <c r="R628" s="67"/>
      <c r="S628" s="67"/>
      <c r="T628" s="67"/>
    </row>
    <row r="629" spans="1:20" ht="23.25" customHeight="1" thickBot="1">
      <c r="A629" s="216">
        <v>22</v>
      </c>
      <c r="B629" s="341" t="s">
        <v>564</v>
      </c>
      <c r="C629" s="207">
        <v>0</v>
      </c>
      <c r="D629" s="214">
        <v>507</v>
      </c>
      <c r="E629" s="64">
        <f>IF(C629=0,0,IF(D629=0,"-100,0",IF(D629*100/C629&lt;200,ROUND(D629*100/C629-100,1),ROUND(D629/C629,1)&amp;" р")))</f>
        <v>0</v>
      </c>
      <c r="F629" s="207">
        <v>0</v>
      </c>
      <c r="G629" s="214">
        <v>201</v>
      </c>
      <c r="H629" s="64">
        <f>IF(F629=0,0,IF(G629=0,"-100,0",IF(G629*100/F629&lt;200,ROUND(G629*100/F629-100,1),ROUND(G629/F629,1)&amp;" р")))</f>
        <v>0</v>
      </c>
      <c r="I629" s="201">
        <f>IF(C629=0,0,F629*100/C629)</f>
        <v>0</v>
      </c>
      <c r="J629" s="202">
        <f>IF(D629=0,0,G629*100/D629)</f>
        <v>39.64497041420118</v>
      </c>
      <c r="K629" s="207">
        <v>0</v>
      </c>
      <c r="L629" s="214">
        <v>228</v>
      </c>
      <c r="M629" s="64">
        <f>IF(K629=0,0,IF(L629=0,"-100,0",IF(L629*100/K629&lt;200,ROUND(L629*100/K629-100,1),ROUND(L629/K629,1)&amp;" р")))</f>
        <v>0</v>
      </c>
      <c r="N629" s="67"/>
      <c r="O629" s="67"/>
      <c r="P629" s="67"/>
      <c r="Q629" s="67"/>
      <c r="R629" s="67"/>
      <c r="S629" s="67"/>
      <c r="T629" s="67"/>
    </row>
    <row r="630" spans="1:20" ht="7.5" customHeight="1">
      <c r="A630" s="75"/>
      <c r="B630" s="76"/>
      <c r="C630" s="77"/>
      <c r="D630" s="77"/>
      <c r="E630" s="78"/>
      <c r="F630" s="77"/>
      <c r="G630" s="77"/>
      <c r="H630" s="78"/>
      <c r="I630" s="79"/>
      <c r="J630" s="79"/>
      <c r="K630" s="67"/>
      <c r="L630" s="67"/>
      <c r="M630" s="67"/>
      <c r="N630" s="67"/>
      <c r="O630" s="67"/>
      <c r="P630" s="67"/>
      <c r="Q630" s="67"/>
      <c r="R630" s="67"/>
      <c r="S630" s="67"/>
      <c r="T630" s="67"/>
    </row>
    <row r="631" spans="1:20" ht="15.75">
      <c r="A631" s="80" t="s">
        <v>681</v>
      </c>
      <c r="B631" s="80"/>
      <c r="C631" s="80"/>
      <c r="D631" s="80"/>
      <c r="E631" s="80"/>
      <c r="F631" s="80"/>
      <c r="G631" s="80"/>
      <c r="H631" s="80"/>
      <c r="I631" s="80"/>
      <c r="J631" s="80"/>
      <c r="K631" s="67"/>
      <c r="L631" s="67"/>
      <c r="M631" s="67"/>
      <c r="N631" s="67"/>
      <c r="O631" s="67"/>
      <c r="P631" s="67"/>
      <c r="Q631" s="67"/>
      <c r="R631" s="67"/>
      <c r="S631" s="67"/>
      <c r="T631" s="67"/>
    </row>
    <row r="632" spans="1:20" ht="8.25" customHeight="1" thickBot="1">
      <c r="A632" s="84"/>
      <c r="B632" s="84"/>
      <c r="C632" s="84"/>
      <c r="D632" s="84"/>
      <c r="E632" s="84"/>
      <c r="F632" s="84"/>
      <c r="G632" s="84"/>
      <c r="H632" s="84"/>
      <c r="I632" s="84"/>
      <c r="J632" s="84"/>
      <c r="K632" s="47"/>
      <c r="L632" s="47"/>
      <c r="M632" s="47"/>
      <c r="N632" s="47"/>
      <c r="O632" s="47"/>
      <c r="P632" s="47"/>
      <c r="Q632" s="67"/>
      <c r="R632" s="67"/>
      <c r="S632" s="67"/>
      <c r="T632" s="67"/>
    </row>
    <row r="633" spans="1:20" ht="31.5" customHeight="1" thickBot="1">
      <c r="A633" s="666" t="s">
        <v>202</v>
      </c>
      <c r="B633" s="669" t="s">
        <v>203</v>
      </c>
      <c r="C633" s="657" t="s">
        <v>632</v>
      </c>
      <c r="D633" s="675"/>
      <c r="E633" s="658"/>
      <c r="F633" s="657" t="s">
        <v>56</v>
      </c>
      <c r="G633" s="675"/>
      <c r="H633" s="658"/>
      <c r="I633" s="677" t="s">
        <v>169</v>
      </c>
      <c r="J633" s="678"/>
      <c r="K633" s="657" t="s">
        <v>633</v>
      </c>
      <c r="L633" s="675"/>
      <c r="M633" s="658"/>
      <c r="N633" s="67"/>
      <c r="O633" s="67"/>
      <c r="P633" s="67"/>
      <c r="Q633" s="67"/>
      <c r="R633" s="67"/>
      <c r="S633" s="67"/>
      <c r="T633" s="67"/>
    </row>
    <row r="634" spans="1:20" ht="31.5" customHeight="1" thickBot="1">
      <c r="A634" s="667"/>
      <c r="B634" s="669"/>
      <c r="C634" s="659"/>
      <c r="D634" s="676"/>
      <c r="E634" s="660"/>
      <c r="F634" s="659"/>
      <c r="G634" s="676"/>
      <c r="H634" s="660"/>
      <c r="I634" s="679"/>
      <c r="J634" s="680"/>
      <c r="K634" s="659"/>
      <c r="L634" s="676"/>
      <c r="M634" s="660"/>
      <c r="N634" s="67"/>
      <c r="O634" s="67"/>
      <c r="P634" s="67"/>
      <c r="Q634" s="67"/>
      <c r="R634" s="67"/>
      <c r="S634" s="67"/>
      <c r="T634" s="67"/>
    </row>
    <row r="635" spans="1:20" ht="21.75" customHeight="1" thickBot="1">
      <c r="A635" s="668"/>
      <c r="B635" s="669"/>
      <c r="C635" s="81">
        <f>C607</f>
        <v>2012</v>
      </c>
      <c r="D635" s="211">
        <f>D607</f>
        <v>2013</v>
      </c>
      <c r="E635" s="212" t="s">
        <v>204</v>
      </c>
      <c r="F635" s="81">
        <f>C635</f>
        <v>2012</v>
      </c>
      <c r="G635" s="211">
        <f>D635</f>
        <v>2013</v>
      </c>
      <c r="H635" s="212" t="s">
        <v>204</v>
      </c>
      <c r="I635" s="81">
        <f>F635</f>
        <v>2012</v>
      </c>
      <c r="J635" s="82">
        <f>G635</f>
        <v>2013</v>
      </c>
      <c r="K635" s="81">
        <f>I635</f>
        <v>2012</v>
      </c>
      <c r="L635" s="211">
        <f>J635</f>
        <v>2013</v>
      </c>
      <c r="M635" s="212" t="s">
        <v>204</v>
      </c>
      <c r="N635" s="67"/>
      <c r="O635" s="67"/>
      <c r="P635" s="67"/>
      <c r="Q635" s="67"/>
      <c r="R635" s="67"/>
      <c r="S635" s="67"/>
      <c r="T635" s="67"/>
    </row>
    <row r="636" spans="1:20" ht="23.25" customHeight="1">
      <c r="A636" s="345">
        <v>1</v>
      </c>
      <c r="B636" s="347" t="s">
        <v>21</v>
      </c>
      <c r="C636" s="180"/>
      <c r="D636" s="205"/>
      <c r="E636" s="203">
        <f>IF(C636=0,0,IF(D636=0,"-100,0",IF(D636*100/C636&lt;200,ROUND(D636*100/C636-100,1),ROUND(D636/C636,1)&amp;" р")))</f>
        <v>0</v>
      </c>
      <c r="F636" s="180">
        <v>0</v>
      </c>
      <c r="G636" s="205">
        <v>0</v>
      </c>
      <c r="H636" s="203">
        <f>IF(F636=0,0,IF(G636=0,"-100,0",IF(G636*100/F636&lt;200,ROUND(G636*100/F636-100,1),ROUND(G636/F636,1)&amp;" р")))</f>
        <v>0</v>
      </c>
      <c r="I636" s="197">
        <f>IF(C636=0,0,F636*100/C636)</f>
        <v>0</v>
      </c>
      <c r="J636" s="198">
        <f>IF(D636=0,0,G636*100/D636)</f>
        <v>0</v>
      </c>
      <c r="K636" s="180"/>
      <c r="L636" s="205"/>
      <c r="M636" s="203">
        <f>IF(K636=0,0,IF(L636=0,"-100,0",IF(L636*100/K636&lt;200,ROUND(L636*100/K636-100,1),ROUND(L636/K636,1)&amp;" р")))</f>
        <v>0</v>
      </c>
      <c r="N636" s="67"/>
      <c r="O636" s="67"/>
      <c r="P636" s="67"/>
      <c r="Q636" s="67"/>
      <c r="R636" s="67"/>
      <c r="S636" s="67"/>
      <c r="T636" s="67"/>
    </row>
    <row r="637" spans="1:20" ht="23.25" customHeight="1">
      <c r="A637" s="215">
        <v>2</v>
      </c>
      <c r="B637" s="348" t="s">
        <v>22</v>
      </c>
      <c r="C637" s="181"/>
      <c r="D637" s="206">
        <v>50</v>
      </c>
      <c r="E637" s="204">
        <f aca="true" t="shared" si="147" ref="E637:E656">IF(C637=0,0,IF(D637=0,"-100,0",IF(D637*100/C637&lt;200,ROUND(D637*100/C637-100,1),ROUND(D637/C637,1)&amp;" р")))</f>
        <v>0</v>
      </c>
      <c r="F637" s="181">
        <v>0</v>
      </c>
      <c r="G637" s="206">
        <v>0</v>
      </c>
      <c r="H637" s="204">
        <f aca="true" t="shared" si="148" ref="H637:H656">IF(F637=0,0,IF(G637=0,"-100,0",IF(G637*100/F637&lt;200,ROUND(G637*100/F637-100,1),ROUND(G637/F637,1)&amp;" р")))</f>
        <v>0</v>
      </c>
      <c r="I637" s="199">
        <f>IF(C637=0,0,F637*100/C637)</f>
        <v>0</v>
      </c>
      <c r="J637" s="200">
        <f>IF(D637=0,0,G637*100/D637)</f>
        <v>0</v>
      </c>
      <c r="K637" s="181"/>
      <c r="L637" s="206"/>
      <c r="M637" s="204">
        <f aca="true" t="shared" si="149" ref="M637:M656">IF(K637=0,0,IF(L637=0,"-100,0",IF(L637*100/K637&lt;200,ROUND(L637*100/K637-100,1),ROUND(L637/K637,1)&amp;" р")))</f>
        <v>0</v>
      </c>
      <c r="N637" s="67"/>
      <c r="O637" s="67"/>
      <c r="P637" s="67"/>
      <c r="Q637" s="67"/>
      <c r="R637" s="67"/>
      <c r="S637" s="67"/>
      <c r="T637" s="67"/>
    </row>
    <row r="638" spans="1:20" ht="23.25" customHeight="1">
      <c r="A638" s="215">
        <v>3</v>
      </c>
      <c r="B638" s="348" t="s">
        <v>23</v>
      </c>
      <c r="C638" s="181"/>
      <c r="D638" s="206"/>
      <c r="E638" s="204">
        <f t="shared" si="147"/>
        <v>0</v>
      </c>
      <c r="F638" s="181">
        <v>0</v>
      </c>
      <c r="G638" s="206">
        <v>0</v>
      </c>
      <c r="H638" s="204">
        <f t="shared" si="148"/>
        <v>0</v>
      </c>
      <c r="I638" s="199">
        <f aca="true" t="shared" si="150" ref="I638:I656">IF(C638=0,0,F638*100/C638)</f>
        <v>0</v>
      </c>
      <c r="J638" s="200">
        <f aca="true" t="shared" si="151" ref="J638:J656">IF(D638=0,0,G638*100/D638)</f>
        <v>0</v>
      </c>
      <c r="K638" s="181"/>
      <c r="L638" s="206"/>
      <c r="M638" s="204">
        <f t="shared" si="149"/>
        <v>0</v>
      </c>
      <c r="N638" s="67"/>
      <c r="O638" s="67"/>
      <c r="P638" s="67"/>
      <c r="Q638" s="67"/>
      <c r="R638" s="67"/>
      <c r="S638" s="67"/>
      <c r="T638" s="67"/>
    </row>
    <row r="639" spans="1:20" ht="23.25" customHeight="1">
      <c r="A639" s="215">
        <v>4</v>
      </c>
      <c r="B639" s="348" t="s">
        <v>24</v>
      </c>
      <c r="C639" s="181"/>
      <c r="D639" s="206"/>
      <c r="E639" s="204">
        <f t="shared" si="147"/>
        <v>0</v>
      </c>
      <c r="F639" s="181">
        <v>0</v>
      </c>
      <c r="G639" s="206">
        <v>0</v>
      </c>
      <c r="H639" s="204">
        <f t="shared" si="148"/>
        <v>0</v>
      </c>
      <c r="I639" s="199">
        <f t="shared" si="150"/>
        <v>0</v>
      </c>
      <c r="J639" s="200">
        <f t="shared" si="151"/>
        <v>0</v>
      </c>
      <c r="K639" s="181"/>
      <c r="L639" s="206"/>
      <c r="M639" s="204">
        <f t="shared" si="149"/>
        <v>0</v>
      </c>
      <c r="N639" s="67"/>
      <c r="O639" s="67"/>
      <c r="P639" s="67"/>
      <c r="Q639" s="67"/>
      <c r="R639" s="67"/>
      <c r="S639" s="67"/>
      <c r="T639" s="67"/>
    </row>
    <row r="640" spans="1:20" ht="23.25" customHeight="1">
      <c r="A640" s="215">
        <v>5</v>
      </c>
      <c r="B640" s="348" t="s">
        <v>25</v>
      </c>
      <c r="C640" s="181"/>
      <c r="D640" s="206"/>
      <c r="E640" s="204">
        <f t="shared" si="147"/>
        <v>0</v>
      </c>
      <c r="F640" s="181">
        <v>0</v>
      </c>
      <c r="G640" s="206">
        <v>0</v>
      </c>
      <c r="H640" s="204">
        <f t="shared" si="148"/>
        <v>0</v>
      </c>
      <c r="I640" s="199">
        <f t="shared" si="150"/>
        <v>0</v>
      </c>
      <c r="J640" s="200">
        <f t="shared" si="151"/>
        <v>0</v>
      </c>
      <c r="K640" s="181"/>
      <c r="L640" s="206"/>
      <c r="M640" s="204">
        <f t="shared" si="149"/>
        <v>0</v>
      </c>
      <c r="N640" s="67"/>
      <c r="O640" s="67"/>
      <c r="P640" s="67"/>
      <c r="Q640" s="67"/>
      <c r="R640" s="67"/>
      <c r="S640" s="67"/>
      <c r="T640" s="67"/>
    </row>
    <row r="641" spans="1:20" ht="23.25" customHeight="1">
      <c r="A641" s="215">
        <v>6</v>
      </c>
      <c r="B641" s="348" t="s">
        <v>26</v>
      </c>
      <c r="C641" s="181"/>
      <c r="D641" s="206"/>
      <c r="E641" s="204">
        <f t="shared" si="147"/>
        <v>0</v>
      </c>
      <c r="F641" s="181">
        <v>0</v>
      </c>
      <c r="G641" s="206">
        <v>0</v>
      </c>
      <c r="H641" s="204">
        <f t="shared" si="148"/>
        <v>0</v>
      </c>
      <c r="I641" s="199">
        <f t="shared" si="150"/>
        <v>0</v>
      </c>
      <c r="J641" s="200">
        <f t="shared" si="151"/>
        <v>0</v>
      </c>
      <c r="K641" s="181"/>
      <c r="L641" s="206"/>
      <c r="M641" s="204">
        <f t="shared" si="149"/>
        <v>0</v>
      </c>
      <c r="N641" s="67"/>
      <c r="O641" s="67"/>
      <c r="P641" s="67"/>
      <c r="Q641" s="67"/>
      <c r="R641" s="67"/>
      <c r="S641" s="67"/>
      <c r="T641" s="67"/>
    </row>
    <row r="642" spans="1:20" ht="23.25" customHeight="1">
      <c r="A642" s="215">
        <v>7</v>
      </c>
      <c r="B642" s="348" t="s">
        <v>27</v>
      </c>
      <c r="C642" s="181"/>
      <c r="D642" s="206"/>
      <c r="E642" s="204">
        <f t="shared" si="147"/>
        <v>0</v>
      </c>
      <c r="F642" s="181">
        <v>0</v>
      </c>
      <c r="G642" s="206">
        <v>0</v>
      </c>
      <c r="H642" s="204">
        <f t="shared" si="148"/>
        <v>0</v>
      </c>
      <c r="I642" s="199">
        <f t="shared" si="150"/>
        <v>0</v>
      </c>
      <c r="J642" s="200">
        <f t="shared" si="151"/>
        <v>0</v>
      </c>
      <c r="K642" s="181"/>
      <c r="L642" s="206"/>
      <c r="M642" s="204">
        <f t="shared" si="149"/>
        <v>0</v>
      </c>
      <c r="N642" s="67"/>
      <c r="O642" s="67"/>
      <c r="P642" s="67"/>
      <c r="Q642" s="67"/>
      <c r="R642" s="67"/>
      <c r="S642" s="67"/>
      <c r="T642" s="67"/>
    </row>
    <row r="643" spans="1:20" ht="23.25" customHeight="1">
      <c r="A643" s="215">
        <v>8</v>
      </c>
      <c r="B643" s="348" t="s">
        <v>28</v>
      </c>
      <c r="C643" s="181"/>
      <c r="D643" s="206"/>
      <c r="E643" s="204">
        <f t="shared" si="147"/>
        <v>0</v>
      </c>
      <c r="F643" s="181">
        <v>0</v>
      </c>
      <c r="G643" s="206">
        <v>0</v>
      </c>
      <c r="H643" s="204">
        <f t="shared" si="148"/>
        <v>0</v>
      </c>
      <c r="I643" s="199">
        <f t="shared" si="150"/>
        <v>0</v>
      </c>
      <c r="J643" s="200">
        <f t="shared" si="151"/>
        <v>0</v>
      </c>
      <c r="K643" s="181"/>
      <c r="L643" s="206"/>
      <c r="M643" s="204">
        <f t="shared" si="149"/>
        <v>0</v>
      </c>
      <c r="N643" s="67"/>
      <c r="O643" s="67"/>
      <c r="P643" s="67"/>
      <c r="Q643" s="67"/>
      <c r="R643" s="67"/>
      <c r="S643" s="67"/>
      <c r="T643" s="67"/>
    </row>
    <row r="644" spans="1:20" ht="23.25" customHeight="1">
      <c r="A644" s="215">
        <v>9</v>
      </c>
      <c r="B644" s="348" t="s">
        <v>29</v>
      </c>
      <c r="C644" s="181"/>
      <c r="D644" s="206"/>
      <c r="E644" s="204">
        <f t="shared" si="147"/>
        <v>0</v>
      </c>
      <c r="F644" s="181">
        <v>0</v>
      </c>
      <c r="G644" s="206">
        <v>0</v>
      </c>
      <c r="H644" s="204">
        <f t="shared" si="148"/>
        <v>0</v>
      </c>
      <c r="I644" s="199">
        <f t="shared" si="150"/>
        <v>0</v>
      </c>
      <c r="J644" s="200">
        <f t="shared" si="151"/>
        <v>0</v>
      </c>
      <c r="K644" s="181"/>
      <c r="L644" s="206"/>
      <c r="M644" s="204">
        <f t="shared" si="149"/>
        <v>0</v>
      </c>
      <c r="N644" s="67"/>
      <c r="O644" s="67"/>
      <c r="P644" s="67"/>
      <c r="Q644" s="67"/>
      <c r="R644" s="67"/>
      <c r="S644" s="67"/>
      <c r="T644" s="67"/>
    </row>
    <row r="645" spans="1:20" ht="23.25" customHeight="1">
      <c r="A645" s="215">
        <v>10</v>
      </c>
      <c r="B645" s="348" t="s">
        <v>30</v>
      </c>
      <c r="C645" s="181"/>
      <c r="D645" s="206"/>
      <c r="E645" s="204">
        <f t="shared" si="147"/>
        <v>0</v>
      </c>
      <c r="F645" s="181">
        <v>0</v>
      </c>
      <c r="G645" s="206">
        <v>0</v>
      </c>
      <c r="H645" s="204">
        <f t="shared" si="148"/>
        <v>0</v>
      </c>
      <c r="I645" s="199">
        <f t="shared" si="150"/>
        <v>0</v>
      </c>
      <c r="J645" s="200">
        <f t="shared" si="151"/>
        <v>0</v>
      </c>
      <c r="K645" s="181"/>
      <c r="L645" s="206"/>
      <c r="M645" s="204">
        <f t="shared" si="149"/>
        <v>0</v>
      </c>
      <c r="N645" s="67"/>
      <c r="O645" s="67"/>
      <c r="P645" s="67"/>
      <c r="Q645" s="67"/>
      <c r="R645" s="67"/>
      <c r="S645" s="67"/>
      <c r="T645" s="67"/>
    </row>
    <row r="646" spans="1:20" ht="23.25" customHeight="1">
      <c r="A646" s="215">
        <v>11</v>
      </c>
      <c r="B646" s="348" t="s">
        <v>31</v>
      </c>
      <c r="C646" s="181"/>
      <c r="D646" s="206"/>
      <c r="E646" s="204">
        <f t="shared" si="147"/>
        <v>0</v>
      </c>
      <c r="F646" s="181">
        <v>0</v>
      </c>
      <c r="G646" s="206">
        <v>0</v>
      </c>
      <c r="H646" s="204">
        <f t="shared" si="148"/>
        <v>0</v>
      </c>
      <c r="I646" s="199">
        <f t="shared" si="150"/>
        <v>0</v>
      </c>
      <c r="J646" s="200">
        <f t="shared" si="151"/>
        <v>0</v>
      </c>
      <c r="K646" s="181"/>
      <c r="L646" s="206"/>
      <c r="M646" s="204">
        <f t="shared" si="149"/>
        <v>0</v>
      </c>
      <c r="N646" s="67"/>
      <c r="O646" s="67"/>
      <c r="P646" s="67"/>
      <c r="Q646" s="67"/>
      <c r="R646" s="67"/>
      <c r="S646" s="67"/>
      <c r="T646" s="67"/>
    </row>
    <row r="647" spans="1:20" ht="23.25" customHeight="1">
      <c r="A647" s="215">
        <v>12</v>
      </c>
      <c r="B647" s="348" t="s">
        <v>32</v>
      </c>
      <c r="C647" s="181"/>
      <c r="D647" s="206"/>
      <c r="E647" s="204">
        <f t="shared" si="147"/>
        <v>0</v>
      </c>
      <c r="F647" s="181">
        <v>0</v>
      </c>
      <c r="G647" s="206">
        <v>0</v>
      </c>
      <c r="H647" s="204">
        <f t="shared" si="148"/>
        <v>0</v>
      </c>
      <c r="I647" s="199">
        <f t="shared" si="150"/>
        <v>0</v>
      </c>
      <c r="J647" s="200">
        <f t="shared" si="151"/>
        <v>0</v>
      </c>
      <c r="K647" s="181"/>
      <c r="L647" s="206"/>
      <c r="M647" s="204">
        <f t="shared" si="149"/>
        <v>0</v>
      </c>
      <c r="N647" s="67"/>
      <c r="O647" s="67"/>
      <c r="P647" s="67"/>
      <c r="Q647" s="67"/>
      <c r="R647" s="67"/>
      <c r="S647" s="67"/>
      <c r="T647" s="67"/>
    </row>
    <row r="648" spans="1:20" ht="23.25" customHeight="1">
      <c r="A648" s="215">
        <v>13</v>
      </c>
      <c r="B648" s="348" t="s">
        <v>33</v>
      </c>
      <c r="C648" s="181"/>
      <c r="D648" s="206"/>
      <c r="E648" s="204">
        <f t="shared" si="147"/>
        <v>0</v>
      </c>
      <c r="F648" s="181">
        <v>0</v>
      </c>
      <c r="G648" s="206">
        <v>0</v>
      </c>
      <c r="H648" s="204">
        <f t="shared" si="148"/>
        <v>0</v>
      </c>
      <c r="I648" s="199">
        <f t="shared" si="150"/>
        <v>0</v>
      </c>
      <c r="J648" s="200">
        <f t="shared" si="151"/>
        <v>0</v>
      </c>
      <c r="K648" s="181"/>
      <c r="L648" s="206"/>
      <c r="M648" s="204">
        <f t="shared" si="149"/>
        <v>0</v>
      </c>
      <c r="N648" s="67"/>
      <c r="O648" s="67"/>
      <c r="P648" s="67"/>
      <c r="Q648" s="67"/>
      <c r="R648" s="67"/>
      <c r="S648" s="67"/>
      <c r="T648" s="67"/>
    </row>
    <row r="649" spans="1:20" ht="23.25" customHeight="1">
      <c r="A649" s="215">
        <v>14</v>
      </c>
      <c r="B649" s="348" t="s">
        <v>34</v>
      </c>
      <c r="C649" s="181"/>
      <c r="D649" s="206"/>
      <c r="E649" s="204">
        <f t="shared" si="147"/>
        <v>0</v>
      </c>
      <c r="F649" s="181">
        <v>0</v>
      </c>
      <c r="G649" s="206">
        <v>0</v>
      </c>
      <c r="H649" s="204">
        <f t="shared" si="148"/>
        <v>0</v>
      </c>
      <c r="I649" s="199">
        <f t="shared" si="150"/>
        <v>0</v>
      </c>
      <c r="J649" s="200">
        <f t="shared" si="151"/>
        <v>0</v>
      </c>
      <c r="K649" s="181"/>
      <c r="L649" s="206"/>
      <c r="M649" s="204">
        <f t="shared" si="149"/>
        <v>0</v>
      </c>
      <c r="N649" s="67"/>
      <c r="O649" s="67"/>
      <c r="P649" s="67"/>
      <c r="Q649" s="67"/>
      <c r="R649" s="67"/>
      <c r="S649" s="67"/>
      <c r="T649" s="67"/>
    </row>
    <row r="650" spans="1:20" ht="23.25" customHeight="1">
      <c r="A650" s="215">
        <v>15</v>
      </c>
      <c r="B650" s="348" t="s">
        <v>35</v>
      </c>
      <c r="C650" s="181"/>
      <c r="D650" s="206"/>
      <c r="E650" s="204">
        <f t="shared" si="147"/>
        <v>0</v>
      </c>
      <c r="F650" s="181">
        <v>0</v>
      </c>
      <c r="G650" s="206">
        <v>0</v>
      </c>
      <c r="H650" s="204">
        <f t="shared" si="148"/>
        <v>0</v>
      </c>
      <c r="I650" s="199">
        <f t="shared" si="150"/>
        <v>0</v>
      </c>
      <c r="J650" s="200">
        <f t="shared" si="151"/>
        <v>0</v>
      </c>
      <c r="K650" s="181"/>
      <c r="L650" s="206"/>
      <c r="M650" s="204">
        <f t="shared" si="149"/>
        <v>0</v>
      </c>
      <c r="N650" s="67"/>
      <c r="O650" s="67"/>
      <c r="P650" s="67"/>
      <c r="Q650" s="67"/>
      <c r="R650" s="67"/>
      <c r="S650" s="67"/>
      <c r="T650" s="67"/>
    </row>
    <row r="651" spans="1:20" ht="23.25" customHeight="1">
      <c r="A651" s="215">
        <v>16</v>
      </c>
      <c r="B651" s="348" t="s">
        <v>36</v>
      </c>
      <c r="C651" s="181"/>
      <c r="D651" s="206"/>
      <c r="E651" s="204">
        <f t="shared" si="147"/>
        <v>0</v>
      </c>
      <c r="F651" s="181">
        <v>0</v>
      </c>
      <c r="G651" s="206">
        <v>0</v>
      </c>
      <c r="H651" s="204">
        <f t="shared" si="148"/>
        <v>0</v>
      </c>
      <c r="I651" s="199">
        <f t="shared" si="150"/>
        <v>0</v>
      </c>
      <c r="J651" s="200">
        <f t="shared" si="151"/>
        <v>0</v>
      </c>
      <c r="K651" s="181"/>
      <c r="L651" s="206"/>
      <c r="M651" s="204">
        <f t="shared" si="149"/>
        <v>0</v>
      </c>
      <c r="N651" s="67"/>
      <c r="O651" s="67"/>
      <c r="P651" s="67"/>
      <c r="Q651" s="67"/>
      <c r="R651" s="67"/>
      <c r="S651" s="67"/>
      <c r="T651" s="67"/>
    </row>
    <row r="652" spans="1:20" ht="23.25" customHeight="1">
      <c r="A652" s="215">
        <v>17</v>
      </c>
      <c r="B652" s="348" t="s">
        <v>37</v>
      </c>
      <c r="C652" s="181"/>
      <c r="D652" s="206"/>
      <c r="E652" s="204">
        <f t="shared" si="147"/>
        <v>0</v>
      </c>
      <c r="F652" s="181">
        <v>0</v>
      </c>
      <c r="G652" s="206">
        <v>0</v>
      </c>
      <c r="H652" s="204">
        <f t="shared" si="148"/>
        <v>0</v>
      </c>
      <c r="I652" s="199">
        <f t="shared" si="150"/>
        <v>0</v>
      </c>
      <c r="J652" s="200">
        <f t="shared" si="151"/>
        <v>0</v>
      </c>
      <c r="K652" s="181"/>
      <c r="L652" s="206"/>
      <c r="M652" s="204">
        <f t="shared" si="149"/>
        <v>0</v>
      </c>
      <c r="N652" s="67"/>
      <c r="O652" s="67"/>
      <c r="P652" s="67"/>
      <c r="Q652" s="67"/>
      <c r="R652" s="67"/>
      <c r="S652" s="67"/>
      <c r="T652" s="67"/>
    </row>
    <row r="653" spans="1:20" ht="23.25" customHeight="1">
      <c r="A653" s="215">
        <v>18</v>
      </c>
      <c r="B653" s="348" t="s">
        <v>38</v>
      </c>
      <c r="C653" s="181"/>
      <c r="D653" s="206"/>
      <c r="E653" s="204">
        <f t="shared" si="147"/>
        <v>0</v>
      </c>
      <c r="F653" s="181">
        <v>0</v>
      </c>
      <c r="G653" s="206">
        <v>0</v>
      </c>
      <c r="H653" s="204">
        <f t="shared" si="148"/>
        <v>0</v>
      </c>
      <c r="I653" s="199">
        <f t="shared" si="150"/>
        <v>0</v>
      </c>
      <c r="J653" s="200">
        <f t="shared" si="151"/>
        <v>0</v>
      </c>
      <c r="K653" s="181"/>
      <c r="L653" s="206"/>
      <c r="M653" s="204">
        <f t="shared" si="149"/>
        <v>0</v>
      </c>
      <c r="N653" s="67"/>
      <c r="O653" s="67"/>
      <c r="P653" s="67"/>
      <c r="Q653" s="67"/>
      <c r="R653" s="67"/>
      <c r="S653" s="67"/>
      <c r="T653" s="67"/>
    </row>
    <row r="654" spans="1:20" ht="23.25" customHeight="1">
      <c r="A654" s="215">
        <v>19</v>
      </c>
      <c r="B654" s="348" t="s">
        <v>39</v>
      </c>
      <c r="C654" s="181"/>
      <c r="D654" s="206"/>
      <c r="E654" s="204">
        <f t="shared" si="147"/>
        <v>0</v>
      </c>
      <c r="F654" s="181">
        <v>0</v>
      </c>
      <c r="G654" s="206">
        <v>0</v>
      </c>
      <c r="H654" s="204">
        <f t="shared" si="148"/>
        <v>0</v>
      </c>
      <c r="I654" s="199">
        <f t="shared" si="150"/>
        <v>0</v>
      </c>
      <c r="J654" s="200">
        <f t="shared" si="151"/>
        <v>0</v>
      </c>
      <c r="K654" s="181"/>
      <c r="L654" s="206"/>
      <c r="M654" s="204">
        <f t="shared" si="149"/>
        <v>0</v>
      </c>
      <c r="N654" s="67"/>
      <c r="O654" s="67"/>
      <c r="P654" s="67"/>
      <c r="Q654" s="67"/>
      <c r="R654" s="67"/>
      <c r="S654" s="67"/>
      <c r="T654" s="67"/>
    </row>
    <row r="655" spans="1:20" ht="23.25" customHeight="1">
      <c r="A655" s="215">
        <v>20</v>
      </c>
      <c r="B655" s="348" t="s">
        <v>40</v>
      </c>
      <c r="C655" s="181"/>
      <c r="D655" s="206"/>
      <c r="E655" s="204">
        <f t="shared" si="147"/>
        <v>0</v>
      </c>
      <c r="F655" s="181">
        <v>0</v>
      </c>
      <c r="G655" s="206">
        <v>0</v>
      </c>
      <c r="H655" s="204">
        <f t="shared" si="148"/>
        <v>0</v>
      </c>
      <c r="I655" s="199">
        <f t="shared" si="150"/>
        <v>0</v>
      </c>
      <c r="J655" s="200">
        <f t="shared" si="151"/>
        <v>0</v>
      </c>
      <c r="K655" s="181"/>
      <c r="L655" s="206"/>
      <c r="M655" s="204">
        <f t="shared" si="149"/>
        <v>0</v>
      </c>
      <c r="N655" s="67"/>
      <c r="O655" s="67"/>
      <c r="P655" s="67"/>
      <c r="Q655" s="67"/>
      <c r="R655" s="67"/>
      <c r="S655" s="67"/>
      <c r="T655" s="67"/>
    </row>
    <row r="656" spans="1:20" ht="23.25" customHeight="1" thickBot="1">
      <c r="A656" s="346">
        <v>21</v>
      </c>
      <c r="B656" s="344" t="s">
        <v>447</v>
      </c>
      <c r="C656" s="181"/>
      <c r="D656" s="206"/>
      <c r="E656" s="204">
        <f t="shared" si="147"/>
        <v>0</v>
      </c>
      <c r="F656" s="181">
        <v>0</v>
      </c>
      <c r="G656" s="206">
        <v>0</v>
      </c>
      <c r="H656" s="204">
        <f t="shared" si="148"/>
        <v>0</v>
      </c>
      <c r="I656" s="199">
        <f t="shared" si="150"/>
        <v>0</v>
      </c>
      <c r="J656" s="200">
        <f t="shared" si="151"/>
        <v>0</v>
      </c>
      <c r="K656" s="181"/>
      <c r="L656" s="206"/>
      <c r="M656" s="204">
        <f t="shared" si="149"/>
        <v>0</v>
      </c>
      <c r="N656" s="67"/>
      <c r="O656" s="67"/>
      <c r="P656" s="67"/>
      <c r="Q656" s="67"/>
      <c r="R656" s="67"/>
      <c r="S656" s="67"/>
      <c r="T656" s="67"/>
    </row>
    <row r="657" spans="1:20" ht="23.25" customHeight="1" thickBot="1">
      <c r="A657" s="216">
        <v>22</v>
      </c>
      <c r="B657" s="341" t="s">
        <v>564</v>
      </c>
      <c r="C657" s="207">
        <v>0</v>
      </c>
      <c r="D657" s="214">
        <v>50</v>
      </c>
      <c r="E657" s="64">
        <f>IF(C657=0,0,IF(D657=0,"-100,0",IF(D657*100/C657&lt;200,ROUND(D657*100/C657-100,1),ROUND(D657/C657,1)&amp;" р")))</f>
        <v>0</v>
      </c>
      <c r="F657" s="207">
        <v>0</v>
      </c>
      <c r="G657" s="214">
        <v>0</v>
      </c>
      <c r="H657" s="64">
        <f>IF(F657=0,0,IF(G657=0,"-100,0",IF(G657*100/F657&lt;200,ROUND(G657*100/F657-100,1),ROUND(G657/F657,1)&amp;" р")))</f>
        <v>0</v>
      </c>
      <c r="I657" s="201">
        <f>IF(C657=0,0,F657*100/C657)</f>
        <v>0</v>
      </c>
      <c r="J657" s="202">
        <f>IF(D657=0,0,G657*100/D657)</f>
        <v>0</v>
      </c>
      <c r="K657" s="207">
        <v>0</v>
      </c>
      <c r="L657" s="214">
        <v>0</v>
      </c>
      <c r="M657" s="64">
        <f>IF(K657=0,0,IF(L657=0,"-100,0",IF(L657*100/K657&lt;200,ROUND(L657*100/K657-100,1),ROUND(L657/K657,1)&amp;" р")))</f>
        <v>0</v>
      </c>
      <c r="N657" s="67"/>
      <c r="O657" s="67"/>
      <c r="P657" s="67"/>
      <c r="Q657" s="67"/>
      <c r="R657" s="67"/>
      <c r="S657" s="67"/>
      <c r="T657" s="67"/>
    </row>
    <row r="658" spans="1:20" ht="5.25" customHeight="1">
      <c r="A658" s="75"/>
      <c r="B658" s="76"/>
      <c r="C658" s="77"/>
      <c r="D658" s="77"/>
      <c r="E658" s="78"/>
      <c r="F658" s="77"/>
      <c r="G658" s="77"/>
      <c r="H658" s="78"/>
      <c r="I658" s="79"/>
      <c r="J658" s="79"/>
      <c r="K658" s="67"/>
      <c r="L658" s="67"/>
      <c r="M658" s="67"/>
      <c r="N658" s="67"/>
      <c r="O658" s="67"/>
      <c r="P658" s="67"/>
      <c r="Q658" s="67"/>
      <c r="R658" s="67"/>
      <c r="S658" s="67"/>
      <c r="T658" s="67"/>
    </row>
    <row r="659" spans="1:20" ht="15.75">
      <c r="A659" s="80" t="s">
        <v>682</v>
      </c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67"/>
      <c r="M659" s="67"/>
      <c r="N659" s="67"/>
      <c r="O659" s="67"/>
      <c r="P659" s="67"/>
      <c r="Q659" s="67"/>
      <c r="R659" s="67"/>
      <c r="S659" s="67"/>
      <c r="T659" s="67"/>
    </row>
    <row r="660" spans="1:20" ht="5.25" customHeight="1" thickBot="1">
      <c r="A660" s="67"/>
      <c r="B660" s="6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67"/>
      <c r="R660" s="67"/>
      <c r="S660" s="67"/>
      <c r="T660" s="67"/>
    </row>
    <row r="661" spans="1:20" ht="33.75" customHeight="1" thickBot="1">
      <c r="A661" s="666" t="s">
        <v>202</v>
      </c>
      <c r="B661" s="687" t="s">
        <v>203</v>
      </c>
      <c r="C661" s="681" t="s">
        <v>147</v>
      </c>
      <c r="D661" s="682"/>
      <c r="E661" s="683"/>
      <c r="F661" s="681" t="s">
        <v>227</v>
      </c>
      <c r="G661" s="682"/>
      <c r="H661" s="683"/>
      <c r="I661" s="681" t="s">
        <v>229</v>
      </c>
      <c r="J661" s="682"/>
      <c r="K661" s="682"/>
      <c r="L661" s="682"/>
      <c r="M661" s="682"/>
      <c r="N661" s="683"/>
      <c r="O661" s="681" t="s">
        <v>228</v>
      </c>
      <c r="P661" s="682"/>
      <c r="Q661" s="682"/>
      <c r="R661" s="682"/>
      <c r="S661" s="682"/>
      <c r="T661" s="683"/>
    </row>
    <row r="662" spans="1:20" ht="33.75" customHeight="1" thickBot="1">
      <c r="A662" s="667"/>
      <c r="B662" s="687"/>
      <c r="C662" s="684"/>
      <c r="D662" s="685"/>
      <c r="E662" s="686"/>
      <c r="F662" s="684" t="s">
        <v>244</v>
      </c>
      <c r="G662" s="685"/>
      <c r="H662" s="686"/>
      <c r="I662" s="684" t="s">
        <v>247</v>
      </c>
      <c r="J662" s="685"/>
      <c r="K662" s="685"/>
      <c r="L662" s="685" t="s">
        <v>248</v>
      </c>
      <c r="M662" s="685"/>
      <c r="N662" s="686"/>
      <c r="O662" s="684" t="s">
        <v>250</v>
      </c>
      <c r="P662" s="685"/>
      <c r="Q662" s="685"/>
      <c r="R662" s="685" t="s">
        <v>251</v>
      </c>
      <c r="S662" s="685"/>
      <c r="T662" s="686"/>
    </row>
    <row r="663" spans="1:20" ht="21.75" customHeight="1" thickBot="1">
      <c r="A663" s="668"/>
      <c r="B663" s="669"/>
      <c r="C663" s="81">
        <f>C635</f>
        <v>2012</v>
      </c>
      <c r="D663" s="211">
        <f>D635</f>
        <v>2013</v>
      </c>
      <c r="E663" s="212" t="s">
        <v>204</v>
      </c>
      <c r="F663" s="81">
        <f>C663</f>
        <v>2012</v>
      </c>
      <c r="G663" s="211">
        <f>D663</f>
        <v>2013</v>
      </c>
      <c r="H663" s="212" t="s">
        <v>204</v>
      </c>
      <c r="I663" s="81">
        <f>F663</f>
        <v>2012</v>
      </c>
      <c r="J663" s="211">
        <f>G663</f>
        <v>2013</v>
      </c>
      <c r="K663" s="212" t="s">
        <v>204</v>
      </c>
      <c r="L663" s="81">
        <f>I663</f>
        <v>2012</v>
      </c>
      <c r="M663" s="211">
        <f>J663</f>
        <v>2013</v>
      </c>
      <c r="N663" s="212" t="s">
        <v>204</v>
      </c>
      <c r="O663" s="81">
        <f>L663</f>
        <v>2012</v>
      </c>
      <c r="P663" s="211">
        <f>M663</f>
        <v>2013</v>
      </c>
      <c r="Q663" s="212" t="s">
        <v>204</v>
      </c>
      <c r="R663" s="81">
        <f>O663</f>
        <v>2012</v>
      </c>
      <c r="S663" s="211">
        <f>P663</f>
        <v>2013</v>
      </c>
      <c r="T663" s="212" t="s">
        <v>204</v>
      </c>
    </row>
    <row r="664" spans="1:20" ht="23.25" customHeight="1">
      <c r="A664" s="345">
        <v>1</v>
      </c>
      <c r="B664" s="347" t="s">
        <v>21</v>
      </c>
      <c r="C664" s="180"/>
      <c r="D664" s="205"/>
      <c r="E664" s="203">
        <f aca="true" t="shared" si="152" ref="E664:E671">IF(C664=0,0,IF(D664=0,"-100,0",IF(D664*100/C664&lt;200,ROUND(D664*100/C664-100,1),ROUND(D664/C664,1)&amp;" р")))</f>
        <v>0</v>
      </c>
      <c r="F664" s="180"/>
      <c r="G664" s="205"/>
      <c r="H664" s="203">
        <f aca="true" t="shared" si="153" ref="H664:H671">IF(F664=0,0,IF(G664=0,"-100,0",IF(G664*100/F664&lt;200,ROUND(G664*100/F664-100,1),ROUND(G664/F664,1)&amp;" р")))</f>
        <v>0</v>
      </c>
      <c r="I664" s="180"/>
      <c r="J664" s="205"/>
      <c r="K664" s="203">
        <f aca="true" t="shared" si="154" ref="K664:K671">IF(I664=0,0,IF(J664=0,"-100,0",IF(J664*100/I664&lt;200,ROUND(J664*100/I664-100,1),ROUND(J664/I664,1)&amp;" р")))</f>
        <v>0</v>
      </c>
      <c r="L664" s="180"/>
      <c r="M664" s="205"/>
      <c r="N664" s="203">
        <f aca="true" t="shared" si="155" ref="N664:N671">IF(L664=0,0,IF(M664=0,"-100,0",IF(M664*100/L664&lt;200,ROUND(M664*100/L664-100,1),ROUND(M664/L664,1)&amp;" р")))</f>
        <v>0</v>
      </c>
      <c r="O664" s="180"/>
      <c r="P664" s="205"/>
      <c r="Q664" s="203">
        <f aca="true" t="shared" si="156" ref="Q664:Q671">IF(O664=0,0,IF(P664=0,"-100,0",IF(P664*100/O664&lt;200,ROUND(P664*100/O664-100,1),ROUND(P664/O664,1)&amp;" р")))</f>
        <v>0</v>
      </c>
      <c r="R664" s="180"/>
      <c r="S664" s="205"/>
      <c r="T664" s="203">
        <f aca="true" t="shared" si="157" ref="T664:T684">IF(R664=0,0,IF(S664=0,"-100,0",IF(S664*100/R664&lt;200,ROUND(S664*100/R664-100,1),ROUND(S664/R664,1)&amp;" р")))</f>
        <v>0</v>
      </c>
    </row>
    <row r="665" spans="1:20" ht="23.25" customHeight="1">
      <c r="A665" s="215">
        <v>2</v>
      </c>
      <c r="B665" s="348" t="s">
        <v>22</v>
      </c>
      <c r="C665" s="181"/>
      <c r="D665" s="206"/>
      <c r="E665" s="204">
        <f t="shared" si="152"/>
        <v>0</v>
      </c>
      <c r="F665" s="181"/>
      <c r="G665" s="206"/>
      <c r="H665" s="204">
        <f t="shared" si="153"/>
        <v>0</v>
      </c>
      <c r="I665" s="181"/>
      <c r="J665" s="206"/>
      <c r="K665" s="204">
        <f t="shared" si="154"/>
        <v>0</v>
      </c>
      <c r="L665" s="181"/>
      <c r="M665" s="206"/>
      <c r="N665" s="204">
        <f t="shared" si="155"/>
        <v>0</v>
      </c>
      <c r="O665" s="181"/>
      <c r="P665" s="206"/>
      <c r="Q665" s="204">
        <f t="shared" si="156"/>
        <v>0</v>
      </c>
      <c r="R665" s="181"/>
      <c r="S665" s="206"/>
      <c r="T665" s="204">
        <f t="shared" si="157"/>
        <v>0</v>
      </c>
    </row>
    <row r="666" spans="1:20" ht="23.25" customHeight="1">
      <c r="A666" s="215">
        <v>3</v>
      </c>
      <c r="B666" s="348" t="s">
        <v>23</v>
      </c>
      <c r="C666" s="181"/>
      <c r="D666" s="206"/>
      <c r="E666" s="204">
        <f t="shared" si="152"/>
        <v>0</v>
      </c>
      <c r="F666" s="181"/>
      <c r="G666" s="206"/>
      <c r="H666" s="204">
        <f t="shared" si="153"/>
        <v>0</v>
      </c>
      <c r="I666" s="181"/>
      <c r="J666" s="206"/>
      <c r="K666" s="204">
        <f t="shared" si="154"/>
        <v>0</v>
      </c>
      <c r="L666" s="181"/>
      <c r="M666" s="206"/>
      <c r="N666" s="204">
        <f t="shared" si="155"/>
        <v>0</v>
      </c>
      <c r="O666" s="181"/>
      <c r="P666" s="206"/>
      <c r="Q666" s="204">
        <f t="shared" si="156"/>
        <v>0</v>
      </c>
      <c r="R666" s="181"/>
      <c r="S666" s="206"/>
      <c r="T666" s="204">
        <f t="shared" si="157"/>
        <v>0</v>
      </c>
    </row>
    <row r="667" spans="1:20" ht="23.25" customHeight="1">
      <c r="A667" s="215">
        <v>4</v>
      </c>
      <c r="B667" s="348" t="s">
        <v>24</v>
      </c>
      <c r="C667" s="181"/>
      <c r="D667" s="206"/>
      <c r="E667" s="204">
        <f t="shared" si="152"/>
        <v>0</v>
      </c>
      <c r="F667" s="181"/>
      <c r="G667" s="206"/>
      <c r="H667" s="204">
        <f t="shared" si="153"/>
        <v>0</v>
      </c>
      <c r="I667" s="181"/>
      <c r="J667" s="206"/>
      <c r="K667" s="204">
        <f t="shared" si="154"/>
        <v>0</v>
      </c>
      <c r="L667" s="181"/>
      <c r="M667" s="206"/>
      <c r="N667" s="204">
        <f t="shared" si="155"/>
        <v>0</v>
      </c>
      <c r="O667" s="181"/>
      <c r="P667" s="206"/>
      <c r="Q667" s="204">
        <f t="shared" si="156"/>
        <v>0</v>
      </c>
      <c r="R667" s="181"/>
      <c r="S667" s="206"/>
      <c r="T667" s="204">
        <f t="shared" si="157"/>
        <v>0</v>
      </c>
    </row>
    <row r="668" spans="1:20" ht="23.25" customHeight="1">
      <c r="A668" s="215">
        <v>5</v>
      </c>
      <c r="B668" s="348" t="s">
        <v>25</v>
      </c>
      <c r="C668" s="181"/>
      <c r="D668" s="206"/>
      <c r="E668" s="204">
        <f t="shared" si="152"/>
        <v>0</v>
      </c>
      <c r="F668" s="181"/>
      <c r="G668" s="206"/>
      <c r="H668" s="204">
        <f t="shared" si="153"/>
        <v>0</v>
      </c>
      <c r="I668" s="181"/>
      <c r="J668" s="206"/>
      <c r="K668" s="204">
        <f t="shared" si="154"/>
        <v>0</v>
      </c>
      <c r="L668" s="181"/>
      <c r="M668" s="206"/>
      <c r="N668" s="204">
        <f t="shared" si="155"/>
        <v>0</v>
      </c>
      <c r="O668" s="181"/>
      <c r="P668" s="206"/>
      <c r="Q668" s="204">
        <f t="shared" si="156"/>
        <v>0</v>
      </c>
      <c r="R668" s="181"/>
      <c r="S668" s="206"/>
      <c r="T668" s="204">
        <f t="shared" si="157"/>
        <v>0</v>
      </c>
    </row>
    <row r="669" spans="1:20" ht="23.25" customHeight="1">
      <c r="A669" s="215">
        <v>6</v>
      </c>
      <c r="B669" s="348" t="s">
        <v>26</v>
      </c>
      <c r="C669" s="181"/>
      <c r="D669" s="206"/>
      <c r="E669" s="204">
        <f t="shared" si="152"/>
        <v>0</v>
      </c>
      <c r="F669" s="181"/>
      <c r="G669" s="206"/>
      <c r="H669" s="204">
        <f t="shared" si="153"/>
        <v>0</v>
      </c>
      <c r="I669" s="181"/>
      <c r="J669" s="206"/>
      <c r="K669" s="204">
        <f t="shared" si="154"/>
        <v>0</v>
      </c>
      <c r="L669" s="181"/>
      <c r="M669" s="206"/>
      <c r="N669" s="204">
        <f t="shared" si="155"/>
        <v>0</v>
      </c>
      <c r="O669" s="181"/>
      <c r="P669" s="206"/>
      <c r="Q669" s="204">
        <f t="shared" si="156"/>
        <v>0</v>
      </c>
      <c r="R669" s="181"/>
      <c r="S669" s="206"/>
      <c r="T669" s="204">
        <f t="shared" si="157"/>
        <v>0</v>
      </c>
    </row>
    <row r="670" spans="1:20" ht="23.25" customHeight="1">
      <c r="A670" s="215">
        <v>7</v>
      </c>
      <c r="B670" s="348" t="s">
        <v>27</v>
      </c>
      <c r="C670" s="181"/>
      <c r="D670" s="206"/>
      <c r="E670" s="204">
        <f t="shared" si="152"/>
        <v>0</v>
      </c>
      <c r="F670" s="181"/>
      <c r="G670" s="206"/>
      <c r="H670" s="204">
        <f t="shared" si="153"/>
        <v>0</v>
      </c>
      <c r="I670" s="181"/>
      <c r="J670" s="206"/>
      <c r="K670" s="204">
        <f t="shared" si="154"/>
        <v>0</v>
      </c>
      <c r="L670" s="181"/>
      <c r="M670" s="206"/>
      <c r="N670" s="204">
        <f t="shared" si="155"/>
        <v>0</v>
      </c>
      <c r="O670" s="181"/>
      <c r="P670" s="206"/>
      <c r="Q670" s="204">
        <f t="shared" si="156"/>
        <v>0</v>
      </c>
      <c r="R670" s="181"/>
      <c r="S670" s="206"/>
      <c r="T670" s="204">
        <f t="shared" si="157"/>
        <v>0</v>
      </c>
    </row>
    <row r="671" spans="1:20" ht="23.25" customHeight="1">
      <c r="A671" s="215">
        <v>8</v>
      </c>
      <c r="B671" s="348" t="s">
        <v>28</v>
      </c>
      <c r="C671" s="181"/>
      <c r="D671" s="206"/>
      <c r="E671" s="204">
        <f t="shared" si="152"/>
        <v>0</v>
      </c>
      <c r="F671" s="181"/>
      <c r="G671" s="206"/>
      <c r="H671" s="204">
        <f t="shared" si="153"/>
        <v>0</v>
      </c>
      <c r="I671" s="181"/>
      <c r="J671" s="206"/>
      <c r="K671" s="204">
        <f t="shared" si="154"/>
        <v>0</v>
      </c>
      <c r="L671" s="181"/>
      <c r="M671" s="206"/>
      <c r="N671" s="204">
        <f t="shared" si="155"/>
        <v>0</v>
      </c>
      <c r="O671" s="181"/>
      <c r="P671" s="206"/>
      <c r="Q671" s="204">
        <f t="shared" si="156"/>
        <v>0</v>
      </c>
      <c r="R671" s="181"/>
      <c r="S671" s="206"/>
      <c r="T671" s="204">
        <f t="shared" si="157"/>
        <v>0</v>
      </c>
    </row>
    <row r="672" spans="1:20" ht="23.25" customHeight="1">
      <c r="A672" s="215">
        <v>9</v>
      </c>
      <c r="B672" s="348" t="s">
        <v>29</v>
      </c>
      <c r="C672" s="181"/>
      <c r="D672" s="206"/>
      <c r="E672" s="204">
        <f aca="true" t="shared" si="158" ref="E672:E685">IF(C672=0,0,IF(D672=0,"-100,0",IF(D672*100/C672&lt;200,ROUND(D672*100/C672-100,1),ROUND(D672/C672,1)&amp;" р")))</f>
        <v>0</v>
      </c>
      <c r="F672" s="181"/>
      <c r="G672" s="206"/>
      <c r="H672" s="204">
        <f aca="true" t="shared" si="159" ref="H672:H685">IF(F672=0,0,IF(G672=0,"-100,0",IF(G672*100/F672&lt;200,ROUND(G672*100/F672-100,1),ROUND(G672/F672,1)&amp;" р")))</f>
        <v>0</v>
      </c>
      <c r="I672" s="181"/>
      <c r="J672" s="206"/>
      <c r="K672" s="204">
        <f aca="true" t="shared" si="160" ref="K672:K685">IF(I672=0,0,IF(J672=0,"-100,0",IF(J672*100/I672&lt;200,ROUND(J672*100/I672-100,1),ROUND(J672/I672,1)&amp;" р")))</f>
        <v>0</v>
      </c>
      <c r="L672" s="181"/>
      <c r="M672" s="206"/>
      <c r="N672" s="204">
        <f aca="true" t="shared" si="161" ref="N672:N685">IF(L672=0,0,IF(M672=0,"-100,0",IF(M672*100/L672&lt;200,ROUND(M672*100/L672-100,1),ROUND(M672/L672,1)&amp;" р")))</f>
        <v>0</v>
      </c>
      <c r="O672" s="181"/>
      <c r="P672" s="206"/>
      <c r="Q672" s="204">
        <f aca="true" t="shared" si="162" ref="Q672:Q685">IF(O672=0,0,IF(P672=0,"-100,0",IF(P672*100/O672&lt;200,ROUND(P672*100/O672-100,1),ROUND(P672/O672,1)&amp;" р")))</f>
        <v>0</v>
      </c>
      <c r="R672" s="181"/>
      <c r="S672" s="206"/>
      <c r="T672" s="204">
        <f t="shared" si="157"/>
        <v>0</v>
      </c>
    </row>
    <row r="673" spans="1:20" ht="23.25" customHeight="1">
      <c r="A673" s="215">
        <v>10</v>
      </c>
      <c r="B673" s="348" t="s">
        <v>30</v>
      </c>
      <c r="C673" s="181"/>
      <c r="D673" s="206"/>
      <c r="E673" s="204">
        <f t="shared" si="158"/>
        <v>0</v>
      </c>
      <c r="F673" s="181"/>
      <c r="G673" s="206"/>
      <c r="H673" s="204">
        <f t="shared" si="159"/>
        <v>0</v>
      </c>
      <c r="I673" s="181"/>
      <c r="J673" s="206"/>
      <c r="K673" s="204">
        <f t="shared" si="160"/>
        <v>0</v>
      </c>
      <c r="L673" s="181"/>
      <c r="M673" s="206"/>
      <c r="N673" s="204">
        <f t="shared" si="161"/>
        <v>0</v>
      </c>
      <c r="O673" s="181"/>
      <c r="P673" s="206"/>
      <c r="Q673" s="204">
        <f t="shared" si="162"/>
        <v>0</v>
      </c>
      <c r="R673" s="181"/>
      <c r="S673" s="206"/>
      <c r="T673" s="204">
        <f t="shared" si="157"/>
        <v>0</v>
      </c>
    </row>
    <row r="674" spans="1:20" ht="23.25" customHeight="1">
      <c r="A674" s="215">
        <v>11</v>
      </c>
      <c r="B674" s="348" t="s">
        <v>31</v>
      </c>
      <c r="C674" s="181"/>
      <c r="D674" s="206"/>
      <c r="E674" s="204">
        <f t="shared" si="158"/>
        <v>0</v>
      </c>
      <c r="F674" s="181"/>
      <c r="G674" s="206"/>
      <c r="H674" s="204">
        <f t="shared" si="159"/>
        <v>0</v>
      </c>
      <c r="I674" s="181"/>
      <c r="J674" s="206"/>
      <c r="K674" s="204">
        <f t="shared" si="160"/>
        <v>0</v>
      </c>
      <c r="L674" s="181"/>
      <c r="M674" s="206"/>
      <c r="N674" s="204">
        <f t="shared" si="161"/>
        <v>0</v>
      </c>
      <c r="O674" s="181"/>
      <c r="P674" s="206"/>
      <c r="Q674" s="204">
        <f t="shared" si="162"/>
        <v>0</v>
      </c>
      <c r="R674" s="181"/>
      <c r="S674" s="206"/>
      <c r="T674" s="204">
        <f t="shared" si="157"/>
        <v>0</v>
      </c>
    </row>
    <row r="675" spans="1:20" ht="23.25" customHeight="1">
      <c r="A675" s="215">
        <v>12</v>
      </c>
      <c r="B675" s="348" t="s">
        <v>32</v>
      </c>
      <c r="C675" s="181"/>
      <c r="D675" s="206"/>
      <c r="E675" s="204">
        <f t="shared" si="158"/>
        <v>0</v>
      </c>
      <c r="F675" s="181"/>
      <c r="G675" s="206"/>
      <c r="H675" s="204">
        <f t="shared" si="159"/>
        <v>0</v>
      </c>
      <c r="I675" s="181"/>
      <c r="J675" s="206"/>
      <c r="K675" s="204">
        <f t="shared" si="160"/>
        <v>0</v>
      </c>
      <c r="L675" s="181"/>
      <c r="M675" s="206"/>
      <c r="N675" s="204">
        <f t="shared" si="161"/>
        <v>0</v>
      </c>
      <c r="O675" s="181"/>
      <c r="P675" s="206"/>
      <c r="Q675" s="204">
        <f t="shared" si="162"/>
        <v>0</v>
      </c>
      <c r="R675" s="181"/>
      <c r="S675" s="206"/>
      <c r="T675" s="204">
        <f t="shared" si="157"/>
        <v>0</v>
      </c>
    </row>
    <row r="676" spans="1:20" ht="23.25" customHeight="1">
      <c r="A676" s="215">
        <v>13</v>
      </c>
      <c r="B676" s="348" t="s">
        <v>33</v>
      </c>
      <c r="C676" s="181"/>
      <c r="D676" s="206"/>
      <c r="E676" s="204">
        <f t="shared" si="158"/>
        <v>0</v>
      </c>
      <c r="F676" s="181"/>
      <c r="G676" s="206"/>
      <c r="H676" s="204">
        <f t="shared" si="159"/>
        <v>0</v>
      </c>
      <c r="I676" s="181"/>
      <c r="J676" s="206"/>
      <c r="K676" s="204">
        <f t="shared" si="160"/>
        <v>0</v>
      </c>
      <c r="L676" s="181"/>
      <c r="M676" s="206"/>
      <c r="N676" s="204">
        <f t="shared" si="161"/>
        <v>0</v>
      </c>
      <c r="O676" s="181"/>
      <c r="P676" s="206"/>
      <c r="Q676" s="204">
        <f t="shared" si="162"/>
        <v>0</v>
      </c>
      <c r="R676" s="181"/>
      <c r="S676" s="206"/>
      <c r="T676" s="204">
        <f t="shared" si="157"/>
        <v>0</v>
      </c>
    </row>
    <row r="677" spans="1:20" ht="23.25" customHeight="1">
      <c r="A677" s="215">
        <v>14</v>
      </c>
      <c r="B677" s="348" t="s">
        <v>34</v>
      </c>
      <c r="C677" s="181"/>
      <c r="D677" s="206"/>
      <c r="E677" s="204">
        <f t="shared" si="158"/>
        <v>0</v>
      </c>
      <c r="F677" s="181"/>
      <c r="G677" s="206"/>
      <c r="H677" s="204">
        <f t="shared" si="159"/>
        <v>0</v>
      </c>
      <c r="I677" s="181"/>
      <c r="J677" s="206"/>
      <c r="K677" s="204">
        <f t="shared" si="160"/>
        <v>0</v>
      </c>
      <c r="L677" s="181"/>
      <c r="M677" s="206"/>
      <c r="N677" s="204">
        <f t="shared" si="161"/>
        <v>0</v>
      </c>
      <c r="O677" s="181"/>
      <c r="P677" s="206"/>
      <c r="Q677" s="204">
        <f t="shared" si="162"/>
        <v>0</v>
      </c>
      <c r="R677" s="181"/>
      <c r="S677" s="206"/>
      <c r="T677" s="204">
        <f t="shared" si="157"/>
        <v>0</v>
      </c>
    </row>
    <row r="678" spans="1:20" ht="23.25" customHeight="1">
      <c r="A678" s="215">
        <v>15</v>
      </c>
      <c r="B678" s="348" t="s">
        <v>35</v>
      </c>
      <c r="C678" s="181"/>
      <c r="D678" s="206"/>
      <c r="E678" s="204">
        <f t="shared" si="158"/>
        <v>0</v>
      </c>
      <c r="F678" s="181"/>
      <c r="G678" s="206"/>
      <c r="H678" s="204">
        <f t="shared" si="159"/>
        <v>0</v>
      </c>
      <c r="I678" s="181"/>
      <c r="J678" s="206"/>
      <c r="K678" s="204">
        <f t="shared" si="160"/>
        <v>0</v>
      </c>
      <c r="L678" s="181"/>
      <c r="M678" s="206"/>
      <c r="N678" s="204">
        <f t="shared" si="161"/>
        <v>0</v>
      </c>
      <c r="O678" s="181"/>
      <c r="P678" s="206"/>
      <c r="Q678" s="204">
        <f t="shared" si="162"/>
        <v>0</v>
      </c>
      <c r="R678" s="181"/>
      <c r="S678" s="206"/>
      <c r="T678" s="204">
        <f t="shared" si="157"/>
        <v>0</v>
      </c>
    </row>
    <row r="679" spans="1:20" ht="23.25" customHeight="1">
      <c r="A679" s="215">
        <v>16</v>
      </c>
      <c r="B679" s="348" t="s">
        <v>36</v>
      </c>
      <c r="C679" s="181"/>
      <c r="D679" s="206">
        <v>93</v>
      </c>
      <c r="E679" s="204">
        <f t="shared" si="158"/>
        <v>0</v>
      </c>
      <c r="F679" s="181"/>
      <c r="G679" s="206"/>
      <c r="H679" s="204">
        <f t="shared" si="159"/>
        <v>0</v>
      </c>
      <c r="I679" s="181"/>
      <c r="J679" s="206"/>
      <c r="K679" s="204">
        <f t="shared" si="160"/>
        <v>0</v>
      </c>
      <c r="L679" s="181"/>
      <c r="M679" s="206"/>
      <c r="N679" s="204">
        <f t="shared" si="161"/>
        <v>0</v>
      </c>
      <c r="O679" s="181"/>
      <c r="P679" s="206"/>
      <c r="Q679" s="204">
        <f t="shared" si="162"/>
        <v>0</v>
      </c>
      <c r="R679" s="181"/>
      <c r="S679" s="206"/>
      <c r="T679" s="204">
        <f t="shared" si="157"/>
        <v>0</v>
      </c>
    </row>
    <row r="680" spans="1:20" ht="23.25" customHeight="1">
      <c r="A680" s="215">
        <v>17</v>
      </c>
      <c r="B680" s="348" t="s">
        <v>37</v>
      </c>
      <c r="C680" s="181"/>
      <c r="D680" s="206">
        <v>154</v>
      </c>
      <c r="E680" s="204">
        <f t="shared" si="158"/>
        <v>0</v>
      </c>
      <c r="F680" s="181"/>
      <c r="G680" s="206">
        <v>104</v>
      </c>
      <c r="H680" s="204">
        <f t="shared" si="159"/>
        <v>0</v>
      </c>
      <c r="I680" s="181"/>
      <c r="J680" s="206">
        <v>154</v>
      </c>
      <c r="K680" s="204">
        <f t="shared" si="160"/>
        <v>0</v>
      </c>
      <c r="L680" s="181"/>
      <c r="M680" s="206"/>
      <c r="N680" s="204">
        <f t="shared" si="161"/>
        <v>0</v>
      </c>
      <c r="O680" s="181"/>
      <c r="P680" s="206"/>
      <c r="Q680" s="204">
        <f t="shared" si="162"/>
        <v>0</v>
      </c>
      <c r="R680" s="181"/>
      <c r="S680" s="206"/>
      <c r="T680" s="204">
        <f t="shared" si="157"/>
        <v>0</v>
      </c>
    </row>
    <row r="681" spans="1:20" ht="23.25" customHeight="1">
      <c r="A681" s="215">
        <v>18</v>
      </c>
      <c r="B681" s="348" t="s">
        <v>38</v>
      </c>
      <c r="C681" s="181"/>
      <c r="D681" s="206"/>
      <c r="E681" s="204">
        <f t="shared" si="158"/>
        <v>0</v>
      </c>
      <c r="F681" s="181"/>
      <c r="G681" s="206"/>
      <c r="H681" s="204">
        <f t="shared" si="159"/>
        <v>0</v>
      </c>
      <c r="I681" s="181"/>
      <c r="J681" s="206"/>
      <c r="K681" s="204">
        <f t="shared" si="160"/>
        <v>0</v>
      </c>
      <c r="L681" s="181"/>
      <c r="M681" s="206"/>
      <c r="N681" s="204">
        <f t="shared" si="161"/>
        <v>0</v>
      </c>
      <c r="O681" s="181"/>
      <c r="P681" s="206"/>
      <c r="Q681" s="204">
        <f t="shared" si="162"/>
        <v>0</v>
      </c>
      <c r="R681" s="181"/>
      <c r="S681" s="206"/>
      <c r="T681" s="204">
        <f t="shared" si="157"/>
        <v>0</v>
      </c>
    </row>
    <row r="682" spans="1:20" ht="23.25" customHeight="1">
      <c r="A682" s="215">
        <v>19</v>
      </c>
      <c r="B682" s="348" t="s">
        <v>39</v>
      </c>
      <c r="C682" s="181"/>
      <c r="D682" s="206"/>
      <c r="E682" s="204">
        <f t="shared" si="158"/>
        <v>0</v>
      </c>
      <c r="F682" s="181"/>
      <c r="G682" s="206"/>
      <c r="H682" s="204">
        <f t="shared" si="159"/>
        <v>0</v>
      </c>
      <c r="I682" s="181"/>
      <c r="J682" s="206"/>
      <c r="K682" s="204">
        <f t="shared" si="160"/>
        <v>0</v>
      </c>
      <c r="L682" s="181"/>
      <c r="M682" s="206"/>
      <c r="N682" s="204">
        <f t="shared" si="161"/>
        <v>0</v>
      </c>
      <c r="O682" s="181"/>
      <c r="P682" s="206"/>
      <c r="Q682" s="204">
        <f t="shared" si="162"/>
        <v>0</v>
      </c>
      <c r="R682" s="181"/>
      <c r="S682" s="206"/>
      <c r="T682" s="204">
        <f t="shared" si="157"/>
        <v>0</v>
      </c>
    </row>
    <row r="683" spans="1:20" ht="23.25" customHeight="1">
      <c r="A683" s="215">
        <v>20</v>
      </c>
      <c r="B683" s="348" t="s">
        <v>40</v>
      </c>
      <c r="C683" s="181"/>
      <c r="D683" s="206"/>
      <c r="E683" s="204">
        <f t="shared" si="158"/>
        <v>0</v>
      </c>
      <c r="F683" s="181"/>
      <c r="G683" s="206"/>
      <c r="H683" s="204">
        <f t="shared" si="159"/>
        <v>0</v>
      </c>
      <c r="I683" s="181"/>
      <c r="J683" s="206"/>
      <c r="K683" s="204">
        <f t="shared" si="160"/>
        <v>0</v>
      </c>
      <c r="L683" s="181"/>
      <c r="M683" s="206"/>
      <c r="N683" s="204">
        <f t="shared" si="161"/>
        <v>0</v>
      </c>
      <c r="O683" s="181"/>
      <c r="P683" s="206"/>
      <c r="Q683" s="204">
        <f t="shared" si="162"/>
        <v>0</v>
      </c>
      <c r="R683" s="181"/>
      <c r="S683" s="206"/>
      <c r="T683" s="204">
        <f t="shared" si="157"/>
        <v>0</v>
      </c>
    </row>
    <row r="684" spans="1:20" ht="23.25" customHeight="1" thickBot="1">
      <c r="A684" s="346">
        <v>21</v>
      </c>
      <c r="B684" s="344" t="s">
        <v>447</v>
      </c>
      <c r="C684" s="181"/>
      <c r="D684" s="206">
        <v>4</v>
      </c>
      <c r="E684" s="204">
        <f t="shared" si="158"/>
        <v>0</v>
      </c>
      <c r="F684" s="181"/>
      <c r="G684" s="206"/>
      <c r="H684" s="204">
        <f t="shared" si="159"/>
        <v>0</v>
      </c>
      <c r="I684" s="181"/>
      <c r="J684" s="206">
        <v>4</v>
      </c>
      <c r="K684" s="204">
        <f t="shared" si="160"/>
        <v>0</v>
      </c>
      <c r="L684" s="181"/>
      <c r="M684" s="206"/>
      <c r="N684" s="204">
        <f t="shared" si="161"/>
        <v>0</v>
      </c>
      <c r="O684" s="181"/>
      <c r="P684" s="206"/>
      <c r="Q684" s="204">
        <f t="shared" si="162"/>
        <v>0</v>
      </c>
      <c r="R684" s="181"/>
      <c r="S684" s="206"/>
      <c r="T684" s="204">
        <f t="shared" si="157"/>
        <v>0</v>
      </c>
    </row>
    <row r="685" spans="1:20" ht="23.25" customHeight="1" thickBot="1">
      <c r="A685" s="216">
        <v>22</v>
      </c>
      <c r="B685" s="341" t="s">
        <v>564</v>
      </c>
      <c r="C685" s="207">
        <v>0</v>
      </c>
      <c r="D685" s="214">
        <v>251</v>
      </c>
      <c r="E685" s="64">
        <f t="shared" si="158"/>
        <v>0</v>
      </c>
      <c r="F685" s="207">
        <v>0</v>
      </c>
      <c r="G685" s="214">
        <v>104</v>
      </c>
      <c r="H685" s="64">
        <f t="shared" si="159"/>
        <v>0</v>
      </c>
      <c r="I685" s="207">
        <v>0</v>
      </c>
      <c r="J685" s="214">
        <v>158</v>
      </c>
      <c r="K685" s="64">
        <f t="shared" si="160"/>
        <v>0</v>
      </c>
      <c r="L685" s="207">
        <v>0</v>
      </c>
      <c r="M685" s="214">
        <v>0</v>
      </c>
      <c r="N685" s="64">
        <f t="shared" si="161"/>
        <v>0</v>
      </c>
      <c r="O685" s="207">
        <v>0</v>
      </c>
      <c r="P685" s="214">
        <v>0</v>
      </c>
      <c r="Q685" s="64">
        <f t="shared" si="162"/>
        <v>0</v>
      </c>
      <c r="R685" s="207">
        <v>0</v>
      </c>
      <c r="S685" s="214">
        <v>0</v>
      </c>
      <c r="T685" s="64">
        <f>IF(R685=0,0,IF(S685=0,"-100,0",IF(S685*100/R685&lt;200,ROUND(S685*100/R685-100,1),ROUND(S685/R685,1)&amp;" р")))</f>
        <v>0</v>
      </c>
    </row>
    <row r="686" spans="1:20" ht="5.25" customHeight="1">
      <c r="A686" s="75"/>
      <c r="B686" s="76"/>
      <c r="C686" s="77"/>
      <c r="D686" s="77"/>
      <c r="E686" s="78"/>
      <c r="F686" s="77"/>
      <c r="G686" s="77"/>
      <c r="H686" s="78"/>
      <c r="I686" s="79"/>
      <c r="J686" s="79"/>
      <c r="K686" s="67"/>
      <c r="L686" s="67"/>
      <c r="M686" s="67"/>
      <c r="N686" s="67"/>
      <c r="O686" s="67"/>
      <c r="P686" s="67"/>
      <c r="Q686" s="67"/>
      <c r="R686" s="67"/>
      <c r="S686" s="67"/>
      <c r="T686" s="67"/>
    </row>
    <row r="687" spans="1:20" ht="15.75">
      <c r="A687" s="80" t="s">
        <v>683</v>
      </c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67"/>
      <c r="M687" s="67"/>
      <c r="N687" s="67"/>
      <c r="O687" s="67"/>
      <c r="P687" s="67"/>
      <c r="Q687" s="67"/>
      <c r="R687" s="67"/>
      <c r="S687" s="67"/>
      <c r="T687" s="67"/>
    </row>
    <row r="688" spans="1:20" ht="5.25" customHeight="1" thickBot="1">
      <c r="A688" s="67"/>
      <c r="B688" s="6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67"/>
      <c r="R688" s="67"/>
      <c r="S688" s="67"/>
      <c r="T688" s="67"/>
    </row>
    <row r="689" spans="1:20" ht="33.75" customHeight="1" thickBot="1">
      <c r="A689" s="666" t="s">
        <v>202</v>
      </c>
      <c r="B689" s="687" t="s">
        <v>203</v>
      </c>
      <c r="C689" s="681" t="s">
        <v>636</v>
      </c>
      <c r="D689" s="682"/>
      <c r="E689" s="683"/>
      <c r="F689" s="681" t="s">
        <v>637</v>
      </c>
      <c r="G689" s="682"/>
      <c r="H689" s="682"/>
      <c r="I689" s="682"/>
      <c r="J689" s="682"/>
      <c r="K689" s="683"/>
      <c r="L689" s="681" t="s">
        <v>162</v>
      </c>
      <c r="M689" s="682"/>
      <c r="N689" s="683"/>
      <c r="O689" s="681" t="s">
        <v>230</v>
      </c>
      <c r="P689" s="682"/>
      <c r="Q689" s="682"/>
      <c r="R689" s="682"/>
      <c r="S689" s="682"/>
      <c r="T689" s="683"/>
    </row>
    <row r="690" spans="1:20" ht="33.75" customHeight="1" thickBot="1">
      <c r="A690" s="667"/>
      <c r="B690" s="687"/>
      <c r="C690" s="684"/>
      <c r="D690" s="685"/>
      <c r="E690" s="686"/>
      <c r="F690" s="684" t="s">
        <v>250</v>
      </c>
      <c r="G690" s="685"/>
      <c r="H690" s="685"/>
      <c r="I690" s="685" t="s">
        <v>251</v>
      </c>
      <c r="J690" s="685"/>
      <c r="K690" s="686"/>
      <c r="L690" s="684"/>
      <c r="M690" s="685"/>
      <c r="N690" s="686"/>
      <c r="O690" s="684" t="s">
        <v>250</v>
      </c>
      <c r="P690" s="685"/>
      <c r="Q690" s="685"/>
      <c r="R690" s="685" t="s">
        <v>251</v>
      </c>
      <c r="S690" s="685"/>
      <c r="T690" s="686"/>
    </row>
    <row r="691" spans="1:20" ht="21.75" customHeight="1" thickBot="1">
      <c r="A691" s="668"/>
      <c r="B691" s="669"/>
      <c r="C691" s="81">
        <f>C663</f>
        <v>2012</v>
      </c>
      <c r="D691" s="211">
        <f>D663</f>
        <v>2013</v>
      </c>
      <c r="E691" s="212" t="s">
        <v>204</v>
      </c>
      <c r="F691" s="81">
        <f>C691</f>
        <v>2012</v>
      </c>
      <c r="G691" s="211">
        <f>D691</f>
        <v>2013</v>
      </c>
      <c r="H691" s="212" t="s">
        <v>204</v>
      </c>
      <c r="I691" s="81">
        <f>F691</f>
        <v>2012</v>
      </c>
      <c r="J691" s="211">
        <f>G691</f>
        <v>2013</v>
      </c>
      <c r="K691" s="212" t="s">
        <v>204</v>
      </c>
      <c r="L691" s="81">
        <f>I691</f>
        <v>2012</v>
      </c>
      <c r="M691" s="211">
        <f>J691</f>
        <v>2013</v>
      </c>
      <c r="N691" s="212" t="s">
        <v>204</v>
      </c>
      <c r="O691" s="81">
        <f>L691</f>
        <v>2012</v>
      </c>
      <c r="P691" s="211">
        <f>M691</f>
        <v>2013</v>
      </c>
      <c r="Q691" s="212" t="s">
        <v>204</v>
      </c>
      <c r="R691" s="81">
        <f>O691</f>
        <v>2012</v>
      </c>
      <c r="S691" s="211">
        <f>P691</f>
        <v>2013</v>
      </c>
      <c r="T691" s="212" t="s">
        <v>204</v>
      </c>
    </row>
    <row r="692" spans="1:20" ht="23.25" customHeight="1">
      <c r="A692" s="345">
        <v>1</v>
      </c>
      <c r="B692" s="347" t="s">
        <v>21</v>
      </c>
      <c r="C692" s="180"/>
      <c r="D692" s="205"/>
      <c r="E692" s="203">
        <f aca="true" t="shared" si="163" ref="E692:E699">IF(C692=0,0,IF(D692=0,"-100,0",IF(D692*100/C692&lt;200,ROUND(D692*100/C692-100,1),ROUND(D692/C692,1)&amp;" р")))</f>
        <v>0</v>
      </c>
      <c r="F692" s="180"/>
      <c r="G692" s="205"/>
      <c r="H692" s="203">
        <f aca="true" t="shared" si="164" ref="H692:H699">IF(F692=0,0,IF(G692=0,"-100,0",IF(G692*100/F692&lt;200,ROUND(G692*100/F692-100,1),ROUND(G692/F692,1)&amp;" р")))</f>
        <v>0</v>
      </c>
      <c r="I692" s="180"/>
      <c r="J692" s="205"/>
      <c r="K692" s="203">
        <f aca="true" t="shared" si="165" ref="K692:K699">IF(I692=0,0,IF(J692=0,"-100,0",IF(J692*100/I692&lt;200,ROUND(J692*100/I692-100,1),ROUND(J692/I692,1)&amp;" р")))</f>
        <v>0</v>
      </c>
      <c r="L692" s="180"/>
      <c r="M692" s="205"/>
      <c r="N692" s="203">
        <f aca="true" t="shared" si="166" ref="N692:N699">IF(L692=0,0,IF(M692=0,"-100,0",IF(M692*100/L692&lt;200,ROUND(M692*100/L692-100,1),ROUND(M692/L692,1)&amp;" р")))</f>
        <v>0</v>
      </c>
      <c r="O692" s="180"/>
      <c r="P692" s="205"/>
      <c r="Q692" s="203">
        <f aca="true" t="shared" si="167" ref="Q692:Q699">IF(O692=0,0,IF(P692=0,"-100,0",IF(P692*100/O692&lt;200,ROUND(P692*100/O692-100,1),ROUND(P692/O692,1)&amp;" р")))</f>
        <v>0</v>
      </c>
      <c r="R692" s="180"/>
      <c r="S692" s="205"/>
      <c r="T692" s="203">
        <f aca="true" t="shared" si="168" ref="T692:T712">IF(R692=0,0,IF(S692=0,"-100,0",IF(S692*100/R692&lt;200,ROUND(S692*100/R692-100,1),ROUND(S692/R692,1)&amp;" р")))</f>
        <v>0</v>
      </c>
    </row>
    <row r="693" spans="1:20" ht="23.25" customHeight="1">
      <c r="A693" s="215">
        <v>2</v>
      </c>
      <c r="B693" s="348" t="s">
        <v>22</v>
      </c>
      <c r="C693" s="181"/>
      <c r="D693" s="206">
        <v>50</v>
      </c>
      <c r="E693" s="204">
        <f t="shared" si="163"/>
        <v>0</v>
      </c>
      <c r="F693" s="181"/>
      <c r="G693" s="206"/>
      <c r="H693" s="204">
        <f t="shared" si="164"/>
        <v>0</v>
      </c>
      <c r="I693" s="181"/>
      <c r="J693" s="206">
        <v>50</v>
      </c>
      <c r="K693" s="204">
        <f t="shared" si="165"/>
        <v>0</v>
      </c>
      <c r="L693" s="181"/>
      <c r="M693" s="206"/>
      <c r="N693" s="204">
        <f t="shared" si="166"/>
        <v>0</v>
      </c>
      <c r="O693" s="181"/>
      <c r="P693" s="206"/>
      <c r="Q693" s="204">
        <f t="shared" si="167"/>
        <v>0</v>
      </c>
      <c r="R693" s="181"/>
      <c r="S693" s="206"/>
      <c r="T693" s="204">
        <f t="shared" si="168"/>
        <v>0</v>
      </c>
    </row>
    <row r="694" spans="1:20" ht="23.25" customHeight="1">
      <c r="A694" s="215">
        <v>3</v>
      </c>
      <c r="B694" s="348" t="s">
        <v>23</v>
      </c>
      <c r="C694" s="181"/>
      <c r="D694" s="206"/>
      <c r="E694" s="204">
        <f t="shared" si="163"/>
        <v>0</v>
      </c>
      <c r="F694" s="181"/>
      <c r="G694" s="206"/>
      <c r="H694" s="204">
        <f t="shared" si="164"/>
        <v>0</v>
      </c>
      <c r="I694" s="181"/>
      <c r="J694" s="206"/>
      <c r="K694" s="204">
        <f t="shared" si="165"/>
        <v>0</v>
      </c>
      <c r="L694" s="181"/>
      <c r="M694" s="206"/>
      <c r="N694" s="204">
        <f t="shared" si="166"/>
        <v>0</v>
      </c>
      <c r="O694" s="181"/>
      <c r="P694" s="206"/>
      <c r="Q694" s="204">
        <f t="shared" si="167"/>
        <v>0</v>
      </c>
      <c r="R694" s="181"/>
      <c r="S694" s="206"/>
      <c r="T694" s="204">
        <f t="shared" si="168"/>
        <v>0</v>
      </c>
    </row>
    <row r="695" spans="1:20" ht="23.25" customHeight="1">
      <c r="A695" s="215">
        <v>4</v>
      </c>
      <c r="B695" s="348" t="s">
        <v>24</v>
      </c>
      <c r="C695" s="181"/>
      <c r="D695" s="206"/>
      <c r="E695" s="204">
        <f t="shared" si="163"/>
        <v>0</v>
      </c>
      <c r="F695" s="181"/>
      <c r="G695" s="206"/>
      <c r="H695" s="204">
        <f t="shared" si="164"/>
        <v>0</v>
      </c>
      <c r="I695" s="181"/>
      <c r="J695" s="206"/>
      <c r="K695" s="204">
        <f t="shared" si="165"/>
        <v>0</v>
      </c>
      <c r="L695" s="181"/>
      <c r="M695" s="206"/>
      <c r="N695" s="204">
        <f t="shared" si="166"/>
        <v>0</v>
      </c>
      <c r="O695" s="181"/>
      <c r="P695" s="206"/>
      <c r="Q695" s="204">
        <f t="shared" si="167"/>
        <v>0</v>
      </c>
      <c r="R695" s="181"/>
      <c r="S695" s="206"/>
      <c r="T695" s="204">
        <f t="shared" si="168"/>
        <v>0</v>
      </c>
    </row>
    <row r="696" spans="1:20" ht="23.25" customHeight="1">
      <c r="A696" s="215">
        <v>5</v>
      </c>
      <c r="B696" s="348" t="s">
        <v>25</v>
      </c>
      <c r="C696" s="181"/>
      <c r="D696" s="206"/>
      <c r="E696" s="204">
        <f t="shared" si="163"/>
        <v>0</v>
      </c>
      <c r="F696" s="181"/>
      <c r="G696" s="206"/>
      <c r="H696" s="204">
        <f t="shared" si="164"/>
        <v>0</v>
      </c>
      <c r="I696" s="181"/>
      <c r="J696" s="206"/>
      <c r="K696" s="204">
        <f t="shared" si="165"/>
        <v>0</v>
      </c>
      <c r="L696" s="181"/>
      <c r="M696" s="206"/>
      <c r="N696" s="204">
        <f t="shared" si="166"/>
        <v>0</v>
      </c>
      <c r="O696" s="181"/>
      <c r="P696" s="206"/>
      <c r="Q696" s="204">
        <f t="shared" si="167"/>
        <v>0</v>
      </c>
      <c r="R696" s="181"/>
      <c r="S696" s="206"/>
      <c r="T696" s="204">
        <f t="shared" si="168"/>
        <v>0</v>
      </c>
    </row>
    <row r="697" spans="1:20" ht="23.25" customHeight="1">
      <c r="A697" s="215">
        <v>6</v>
      </c>
      <c r="B697" s="348" t="s">
        <v>26</v>
      </c>
      <c r="C697" s="181"/>
      <c r="D697" s="206"/>
      <c r="E697" s="204">
        <f t="shared" si="163"/>
        <v>0</v>
      </c>
      <c r="F697" s="181"/>
      <c r="G697" s="206"/>
      <c r="H697" s="204">
        <f t="shared" si="164"/>
        <v>0</v>
      </c>
      <c r="I697" s="181"/>
      <c r="J697" s="206"/>
      <c r="K697" s="204">
        <f t="shared" si="165"/>
        <v>0</v>
      </c>
      <c r="L697" s="181"/>
      <c r="M697" s="206"/>
      <c r="N697" s="204">
        <f t="shared" si="166"/>
        <v>0</v>
      </c>
      <c r="O697" s="181"/>
      <c r="P697" s="206"/>
      <c r="Q697" s="204">
        <f t="shared" si="167"/>
        <v>0</v>
      </c>
      <c r="R697" s="181"/>
      <c r="S697" s="206"/>
      <c r="T697" s="204">
        <f t="shared" si="168"/>
        <v>0</v>
      </c>
    </row>
    <row r="698" spans="1:20" ht="23.25" customHeight="1">
      <c r="A698" s="215">
        <v>7</v>
      </c>
      <c r="B698" s="348" t="s">
        <v>27</v>
      </c>
      <c r="C698" s="181"/>
      <c r="D698" s="206"/>
      <c r="E698" s="204">
        <f t="shared" si="163"/>
        <v>0</v>
      </c>
      <c r="F698" s="181"/>
      <c r="G698" s="206"/>
      <c r="H698" s="204">
        <f t="shared" si="164"/>
        <v>0</v>
      </c>
      <c r="I698" s="181"/>
      <c r="J698" s="206"/>
      <c r="K698" s="204">
        <f t="shared" si="165"/>
        <v>0</v>
      </c>
      <c r="L698" s="181"/>
      <c r="M698" s="206"/>
      <c r="N698" s="204">
        <f t="shared" si="166"/>
        <v>0</v>
      </c>
      <c r="O698" s="181"/>
      <c r="P698" s="206"/>
      <c r="Q698" s="204">
        <f t="shared" si="167"/>
        <v>0</v>
      </c>
      <c r="R698" s="181"/>
      <c r="S698" s="206"/>
      <c r="T698" s="204">
        <f t="shared" si="168"/>
        <v>0</v>
      </c>
    </row>
    <row r="699" spans="1:20" ht="23.25" customHeight="1">
      <c r="A699" s="215">
        <v>8</v>
      </c>
      <c r="B699" s="348" t="s">
        <v>28</v>
      </c>
      <c r="C699" s="181"/>
      <c r="D699" s="206"/>
      <c r="E699" s="204">
        <f t="shared" si="163"/>
        <v>0</v>
      </c>
      <c r="F699" s="181"/>
      <c r="G699" s="206"/>
      <c r="H699" s="204">
        <f t="shared" si="164"/>
        <v>0</v>
      </c>
      <c r="I699" s="181"/>
      <c r="J699" s="206"/>
      <c r="K699" s="204">
        <f t="shared" si="165"/>
        <v>0</v>
      </c>
      <c r="L699" s="181"/>
      <c r="M699" s="206"/>
      <c r="N699" s="204">
        <f t="shared" si="166"/>
        <v>0</v>
      </c>
      <c r="O699" s="181"/>
      <c r="P699" s="206"/>
      <c r="Q699" s="204">
        <f t="shared" si="167"/>
        <v>0</v>
      </c>
      <c r="R699" s="181"/>
      <c r="S699" s="206"/>
      <c r="T699" s="204">
        <f t="shared" si="168"/>
        <v>0</v>
      </c>
    </row>
    <row r="700" spans="1:20" ht="23.25" customHeight="1">
      <c r="A700" s="215">
        <v>9</v>
      </c>
      <c r="B700" s="348" t="s">
        <v>29</v>
      </c>
      <c r="C700" s="181"/>
      <c r="D700" s="206"/>
      <c r="E700" s="204">
        <f aca="true" t="shared" si="169" ref="E700:E713">IF(C700=0,0,IF(D700=0,"-100,0",IF(D700*100/C700&lt;200,ROUND(D700*100/C700-100,1),ROUND(D700/C700,1)&amp;" р")))</f>
        <v>0</v>
      </c>
      <c r="F700" s="181"/>
      <c r="G700" s="206"/>
      <c r="H700" s="204">
        <f aca="true" t="shared" si="170" ref="H700:H713">IF(F700=0,0,IF(G700=0,"-100,0",IF(G700*100/F700&lt;200,ROUND(G700*100/F700-100,1),ROUND(G700/F700,1)&amp;" р")))</f>
        <v>0</v>
      </c>
      <c r="I700" s="181"/>
      <c r="J700" s="206"/>
      <c r="K700" s="204">
        <f aca="true" t="shared" si="171" ref="K700:K713">IF(I700=0,0,IF(J700=0,"-100,0",IF(J700*100/I700&lt;200,ROUND(J700*100/I700-100,1),ROUND(J700/I700,1)&amp;" р")))</f>
        <v>0</v>
      </c>
      <c r="L700" s="181"/>
      <c r="M700" s="206"/>
      <c r="N700" s="204">
        <f aca="true" t="shared" si="172" ref="N700:N713">IF(L700=0,0,IF(M700=0,"-100,0",IF(M700*100/L700&lt;200,ROUND(M700*100/L700-100,1),ROUND(M700/L700,1)&amp;" р")))</f>
        <v>0</v>
      </c>
      <c r="O700" s="181"/>
      <c r="P700" s="206"/>
      <c r="Q700" s="204">
        <f aca="true" t="shared" si="173" ref="Q700:Q713">IF(O700=0,0,IF(P700=0,"-100,0",IF(P700*100/O700&lt;200,ROUND(P700*100/O700-100,1),ROUND(P700/O700,1)&amp;" р")))</f>
        <v>0</v>
      </c>
      <c r="R700" s="181"/>
      <c r="S700" s="206"/>
      <c r="T700" s="204">
        <f t="shared" si="168"/>
        <v>0</v>
      </c>
    </row>
    <row r="701" spans="1:20" ht="23.25" customHeight="1">
      <c r="A701" s="215">
        <v>10</v>
      </c>
      <c r="B701" s="348" t="s">
        <v>30</v>
      </c>
      <c r="C701" s="181"/>
      <c r="D701" s="206"/>
      <c r="E701" s="204">
        <f t="shared" si="169"/>
        <v>0</v>
      </c>
      <c r="F701" s="181"/>
      <c r="G701" s="206"/>
      <c r="H701" s="204">
        <f t="shared" si="170"/>
        <v>0</v>
      </c>
      <c r="I701" s="181"/>
      <c r="J701" s="206"/>
      <c r="K701" s="204">
        <f t="shared" si="171"/>
        <v>0</v>
      </c>
      <c r="L701" s="181"/>
      <c r="M701" s="206"/>
      <c r="N701" s="204">
        <f t="shared" si="172"/>
        <v>0</v>
      </c>
      <c r="O701" s="181"/>
      <c r="P701" s="206"/>
      <c r="Q701" s="204">
        <f t="shared" si="173"/>
        <v>0</v>
      </c>
      <c r="R701" s="181"/>
      <c r="S701" s="206"/>
      <c r="T701" s="204">
        <f t="shared" si="168"/>
        <v>0</v>
      </c>
    </row>
    <row r="702" spans="1:20" ht="23.25" customHeight="1">
      <c r="A702" s="215">
        <v>11</v>
      </c>
      <c r="B702" s="348" t="s">
        <v>31</v>
      </c>
      <c r="C702" s="181"/>
      <c r="D702" s="206"/>
      <c r="E702" s="204">
        <f t="shared" si="169"/>
        <v>0</v>
      </c>
      <c r="F702" s="181"/>
      <c r="G702" s="206"/>
      <c r="H702" s="204">
        <f t="shared" si="170"/>
        <v>0</v>
      </c>
      <c r="I702" s="181"/>
      <c r="J702" s="206"/>
      <c r="K702" s="204">
        <f t="shared" si="171"/>
        <v>0</v>
      </c>
      <c r="L702" s="181"/>
      <c r="M702" s="206"/>
      <c r="N702" s="204">
        <f t="shared" si="172"/>
        <v>0</v>
      </c>
      <c r="O702" s="181"/>
      <c r="P702" s="206"/>
      <c r="Q702" s="204">
        <f t="shared" si="173"/>
        <v>0</v>
      </c>
      <c r="R702" s="181"/>
      <c r="S702" s="206"/>
      <c r="T702" s="204">
        <f t="shared" si="168"/>
        <v>0</v>
      </c>
    </row>
    <row r="703" spans="1:20" ht="23.25" customHeight="1">
      <c r="A703" s="215">
        <v>12</v>
      </c>
      <c r="B703" s="348" t="s">
        <v>32</v>
      </c>
      <c r="C703" s="181"/>
      <c r="D703" s="206"/>
      <c r="E703" s="204">
        <f t="shared" si="169"/>
        <v>0</v>
      </c>
      <c r="F703" s="181"/>
      <c r="G703" s="206"/>
      <c r="H703" s="204">
        <f t="shared" si="170"/>
        <v>0</v>
      </c>
      <c r="I703" s="181"/>
      <c r="J703" s="206"/>
      <c r="K703" s="204">
        <f t="shared" si="171"/>
        <v>0</v>
      </c>
      <c r="L703" s="181"/>
      <c r="M703" s="206"/>
      <c r="N703" s="204">
        <f t="shared" si="172"/>
        <v>0</v>
      </c>
      <c r="O703" s="181"/>
      <c r="P703" s="206"/>
      <c r="Q703" s="204">
        <f t="shared" si="173"/>
        <v>0</v>
      </c>
      <c r="R703" s="181"/>
      <c r="S703" s="206"/>
      <c r="T703" s="204">
        <f t="shared" si="168"/>
        <v>0</v>
      </c>
    </row>
    <row r="704" spans="1:20" ht="23.25" customHeight="1">
      <c r="A704" s="215">
        <v>13</v>
      </c>
      <c r="B704" s="348" t="s">
        <v>33</v>
      </c>
      <c r="C704" s="181"/>
      <c r="D704" s="206"/>
      <c r="E704" s="204">
        <f t="shared" si="169"/>
        <v>0</v>
      </c>
      <c r="F704" s="181"/>
      <c r="G704" s="206"/>
      <c r="H704" s="204">
        <f t="shared" si="170"/>
        <v>0</v>
      </c>
      <c r="I704" s="181"/>
      <c r="J704" s="206"/>
      <c r="K704" s="204">
        <f t="shared" si="171"/>
        <v>0</v>
      </c>
      <c r="L704" s="181"/>
      <c r="M704" s="206"/>
      <c r="N704" s="204">
        <f t="shared" si="172"/>
        <v>0</v>
      </c>
      <c r="O704" s="181"/>
      <c r="P704" s="206"/>
      <c r="Q704" s="204">
        <f t="shared" si="173"/>
        <v>0</v>
      </c>
      <c r="R704" s="181"/>
      <c r="S704" s="206"/>
      <c r="T704" s="204">
        <f t="shared" si="168"/>
        <v>0</v>
      </c>
    </row>
    <row r="705" spans="1:20" ht="23.25" customHeight="1">
      <c r="A705" s="215">
        <v>14</v>
      </c>
      <c r="B705" s="348" t="s">
        <v>34</v>
      </c>
      <c r="C705" s="181"/>
      <c r="D705" s="206"/>
      <c r="E705" s="204">
        <f t="shared" si="169"/>
        <v>0</v>
      </c>
      <c r="F705" s="181"/>
      <c r="G705" s="206"/>
      <c r="H705" s="204">
        <f t="shared" si="170"/>
        <v>0</v>
      </c>
      <c r="I705" s="181"/>
      <c r="J705" s="206"/>
      <c r="K705" s="204">
        <f t="shared" si="171"/>
        <v>0</v>
      </c>
      <c r="L705" s="181"/>
      <c r="M705" s="206"/>
      <c r="N705" s="204">
        <f t="shared" si="172"/>
        <v>0</v>
      </c>
      <c r="O705" s="181"/>
      <c r="P705" s="206"/>
      <c r="Q705" s="204">
        <f t="shared" si="173"/>
        <v>0</v>
      </c>
      <c r="R705" s="181"/>
      <c r="S705" s="206"/>
      <c r="T705" s="204">
        <f t="shared" si="168"/>
        <v>0</v>
      </c>
    </row>
    <row r="706" spans="1:20" ht="23.25" customHeight="1">
      <c r="A706" s="215">
        <v>15</v>
      </c>
      <c r="B706" s="348" t="s">
        <v>35</v>
      </c>
      <c r="C706" s="181"/>
      <c r="D706" s="206"/>
      <c r="E706" s="204">
        <f t="shared" si="169"/>
        <v>0</v>
      </c>
      <c r="F706" s="181"/>
      <c r="G706" s="206"/>
      <c r="H706" s="204">
        <f t="shared" si="170"/>
        <v>0</v>
      </c>
      <c r="I706" s="181"/>
      <c r="J706" s="206"/>
      <c r="K706" s="204">
        <f t="shared" si="171"/>
        <v>0</v>
      </c>
      <c r="L706" s="181"/>
      <c r="M706" s="206"/>
      <c r="N706" s="204">
        <f t="shared" si="172"/>
        <v>0</v>
      </c>
      <c r="O706" s="181"/>
      <c r="P706" s="206"/>
      <c r="Q706" s="204">
        <f t="shared" si="173"/>
        <v>0</v>
      </c>
      <c r="R706" s="181"/>
      <c r="S706" s="206"/>
      <c r="T706" s="204">
        <f t="shared" si="168"/>
        <v>0</v>
      </c>
    </row>
    <row r="707" spans="1:20" ht="23.25" customHeight="1">
      <c r="A707" s="215">
        <v>16</v>
      </c>
      <c r="B707" s="348" t="s">
        <v>36</v>
      </c>
      <c r="C707" s="181"/>
      <c r="D707" s="206"/>
      <c r="E707" s="204">
        <f t="shared" si="169"/>
        <v>0</v>
      </c>
      <c r="F707" s="181"/>
      <c r="G707" s="206"/>
      <c r="H707" s="204">
        <f t="shared" si="170"/>
        <v>0</v>
      </c>
      <c r="I707" s="181"/>
      <c r="J707" s="206"/>
      <c r="K707" s="204">
        <f t="shared" si="171"/>
        <v>0</v>
      </c>
      <c r="L707" s="181"/>
      <c r="M707" s="206"/>
      <c r="N707" s="204">
        <f t="shared" si="172"/>
        <v>0</v>
      </c>
      <c r="O707" s="181"/>
      <c r="P707" s="206"/>
      <c r="Q707" s="204">
        <f t="shared" si="173"/>
        <v>0</v>
      </c>
      <c r="R707" s="181"/>
      <c r="S707" s="206"/>
      <c r="T707" s="204">
        <f t="shared" si="168"/>
        <v>0</v>
      </c>
    </row>
    <row r="708" spans="1:20" ht="23.25" customHeight="1">
      <c r="A708" s="215">
        <v>17</v>
      </c>
      <c r="B708" s="348" t="s">
        <v>37</v>
      </c>
      <c r="C708" s="181"/>
      <c r="D708" s="206"/>
      <c r="E708" s="204">
        <f t="shared" si="169"/>
        <v>0</v>
      </c>
      <c r="F708" s="181"/>
      <c r="G708" s="206"/>
      <c r="H708" s="204">
        <f t="shared" si="170"/>
        <v>0</v>
      </c>
      <c r="I708" s="181"/>
      <c r="J708" s="206"/>
      <c r="K708" s="204">
        <f t="shared" si="171"/>
        <v>0</v>
      </c>
      <c r="L708" s="181"/>
      <c r="M708" s="206"/>
      <c r="N708" s="204">
        <f t="shared" si="172"/>
        <v>0</v>
      </c>
      <c r="O708" s="181"/>
      <c r="P708" s="206"/>
      <c r="Q708" s="204">
        <f t="shared" si="173"/>
        <v>0</v>
      </c>
      <c r="R708" s="181"/>
      <c r="S708" s="206"/>
      <c r="T708" s="204">
        <f t="shared" si="168"/>
        <v>0</v>
      </c>
    </row>
    <row r="709" spans="1:20" ht="23.25" customHeight="1">
      <c r="A709" s="215">
        <v>18</v>
      </c>
      <c r="B709" s="348" t="s">
        <v>38</v>
      </c>
      <c r="C709" s="181"/>
      <c r="D709" s="206"/>
      <c r="E709" s="204">
        <f t="shared" si="169"/>
        <v>0</v>
      </c>
      <c r="F709" s="181"/>
      <c r="G709" s="206"/>
      <c r="H709" s="204">
        <f t="shared" si="170"/>
        <v>0</v>
      </c>
      <c r="I709" s="181"/>
      <c r="J709" s="206"/>
      <c r="K709" s="204">
        <f t="shared" si="171"/>
        <v>0</v>
      </c>
      <c r="L709" s="181"/>
      <c r="M709" s="206"/>
      <c r="N709" s="204">
        <f t="shared" si="172"/>
        <v>0</v>
      </c>
      <c r="O709" s="181"/>
      <c r="P709" s="206"/>
      <c r="Q709" s="204">
        <f t="shared" si="173"/>
        <v>0</v>
      </c>
      <c r="R709" s="181"/>
      <c r="S709" s="206"/>
      <c r="T709" s="204">
        <f t="shared" si="168"/>
        <v>0</v>
      </c>
    </row>
    <row r="710" spans="1:20" ht="23.25" customHeight="1">
      <c r="A710" s="215">
        <v>19</v>
      </c>
      <c r="B710" s="348" t="s">
        <v>39</v>
      </c>
      <c r="C710" s="181"/>
      <c r="D710" s="206"/>
      <c r="E710" s="204">
        <f t="shared" si="169"/>
        <v>0</v>
      </c>
      <c r="F710" s="181"/>
      <c r="G710" s="206"/>
      <c r="H710" s="204">
        <f t="shared" si="170"/>
        <v>0</v>
      </c>
      <c r="I710" s="181"/>
      <c r="J710" s="206"/>
      <c r="K710" s="204">
        <f t="shared" si="171"/>
        <v>0</v>
      </c>
      <c r="L710" s="181"/>
      <c r="M710" s="206"/>
      <c r="N710" s="204">
        <f t="shared" si="172"/>
        <v>0</v>
      </c>
      <c r="O710" s="181"/>
      <c r="P710" s="206"/>
      <c r="Q710" s="204">
        <f t="shared" si="173"/>
        <v>0</v>
      </c>
      <c r="R710" s="181"/>
      <c r="S710" s="206"/>
      <c r="T710" s="204">
        <f t="shared" si="168"/>
        <v>0</v>
      </c>
    </row>
    <row r="711" spans="1:20" ht="23.25" customHeight="1">
      <c r="A711" s="215">
        <v>20</v>
      </c>
      <c r="B711" s="348" t="s">
        <v>40</v>
      </c>
      <c r="C711" s="181"/>
      <c r="D711" s="206"/>
      <c r="E711" s="204">
        <f t="shared" si="169"/>
        <v>0</v>
      </c>
      <c r="F711" s="181"/>
      <c r="G711" s="206"/>
      <c r="H711" s="204">
        <f t="shared" si="170"/>
        <v>0</v>
      </c>
      <c r="I711" s="181"/>
      <c r="J711" s="206"/>
      <c r="K711" s="204">
        <f t="shared" si="171"/>
        <v>0</v>
      </c>
      <c r="L711" s="181"/>
      <c r="M711" s="206"/>
      <c r="N711" s="204">
        <f t="shared" si="172"/>
        <v>0</v>
      </c>
      <c r="O711" s="181"/>
      <c r="P711" s="206"/>
      <c r="Q711" s="204">
        <f t="shared" si="173"/>
        <v>0</v>
      </c>
      <c r="R711" s="181"/>
      <c r="S711" s="206"/>
      <c r="T711" s="204">
        <f t="shared" si="168"/>
        <v>0</v>
      </c>
    </row>
    <row r="712" spans="1:20" ht="23.25" customHeight="1" thickBot="1">
      <c r="A712" s="346">
        <v>21</v>
      </c>
      <c r="B712" s="344" t="s">
        <v>447</v>
      </c>
      <c r="C712" s="181"/>
      <c r="D712" s="206">
        <v>28</v>
      </c>
      <c r="E712" s="204">
        <f t="shared" si="169"/>
        <v>0</v>
      </c>
      <c r="F712" s="181"/>
      <c r="G712" s="206"/>
      <c r="H712" s="204">
        <f t="shared" si="170"/>
        <v>0</v>
      </c>
      <c r="I712" s="181"/>
      <c r="J712" s="206"/>
      <c r="K712" s="204">
        <f t="shared" si="171"/>
        <v>0</v>
      </c>
      <c r="L712" s="181"/>
      <c r="M712" s="206"/>
      <c r="N712" s="204">
        <f t="shared" si="172"/>
        <v>0</v>
      </c>
      <c r="O712" s="181"/>
      <c r="P712" s="206"/>
      <c r="Q712" s="204">
        <f t="shared" si="173"/>
        <v>0</v>
      </c>
      <c r="R712" s="181"/>
      <c r="S712" s="206"/>
      <c r="T712" s="204">
        <f t="shared" si="168"/>
        <v>0</v>
      </c>
    </row>
    <row r="713" spans="1:20" ht="23.25" customHeight="1" thickBot="1">
      <c r="A713" s="216">
        <v>22</v>
      </c>
      <c r="B713" s="341" t="s">
        <v>564</v>
      </c>
      <c r="C713" s="207">
        <v>0</v>
      </c>
      <c r="D713" s="214">
        <v>78</v>
      </c>
      <c r="E713" s="64">
        <f t="shared" si="169"/>
        <v>0</v>
      </c>
      <c r="F713" s="207">
        <v>0</v>
      </c>
      <c r="G713" s="214">
        <v>0</v>
      </c>
      <c r="H713" s="64">
        <f t="shared" si="170"/>
        <v>0</v>
      </c>
      <c r="I713" s="207">
        <v>0</v>
      </c>
      <c r="J713" s="214">
        <v>50</v>
      </c>
      <c r="K713" s="64">
        <f t="shared" si="171"/>
        <v>0</v>
      </c>
      <c r="L713" s="207">
        <v>0</v>
      </c>
      <c r="M713" s="214">
        <v>0</v>
      </c>
      <c r="N713" s="64">
        <f t="shared" si="172"/>
        <v>0</v>
      </c>
      <c r="O713" s="207">
        <v>0</v>
      </c>
      <c r="P713" s="214">
        <v>0</v>
      </c>
      <c r="Q713" s="64">
        <f t="shared" si="173"/>
        <v>0</v>
      </c>
      <c r="R713" s="207">
        <v>0</v>
      </c>
      <c r="S713" s="214">
        <v>0</v>
      </c>
      <c r="T713" s="64">
        <f>IF(R713=0,0,IF(S713=0,"-100,0",IF(S713*100/R713&lt;200,ROUND(S713*100/R713-100,1),ROUND(S713/R713,1)&amp;" р")))</f>
        <v>0</v>
      </c>
    </row>
    <row r="714" spans="1:20" ht="6.75" customHeight="1">
      <c r="A714" s="75"/>
      <c r="B714" s="76"/>
      <c r="C714" s="77"/>
      <c r="D714" s="77"/>
      <c r="E714" s="78"/>
      <c r="F714" s="77"/>
      <c r="G714" s="77"/>
      <c r="H714" s="78"/>
      <c r="I714" s="79"/>
      <c r="J714" s="79"/>
      <c r="K714" s="67"/>
      <c r="L714" s="67"/>
      <c r="M714" s="67"/>
      <c r="N714" s="67"/>
      <c r="O714" s="67"/>
      <c r="P714" s="67"/>
      <c r="Q714" s="67"/>
      <c r="R714" s="67"/>
      <c r="S714" s="67"/>
      <c r="T714" s="67"/>
    </row>
    <row r="715" spans="1:20" ht="15.75">
      <c r="A715" s="80" t="s">
        <v>634</v>
      </c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67"/>
      <c r="M715" s="67"/>
      <c r="N715" s="67"/>
      <c r="O715" s="67"/>
      <c r="P715" s="67"/>
      <c r="Q715" s="67"/>
      <c r="R715" s="67"/>
      <c r="S715" s="67"/>
      <c r="T715" s="67"/>
    </row>
    <row r="716" spans="1:20" ht="6.75" customHeight="1" thickBot="1">
      <c r="A716" s="67"/>
      <c r="B716" s="6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67"/>
      <c r="R716" s="67"/>
      <c r="S716" s="67"/>
      <c r="T716" s="67"/>
    </row>
    <row r="717" spans="1:20" ht="26.25" customHeight="1" thickBot="1">
      <c r="A717" s="666" t="s">
        <v>202</v>
      </c>
      <c r="B717" s="669" t="s">
        <v>203</v>
      </c>
      <c r="C717" s="670" t="s">
        <v>147</v>
      </c>
      <c r="D717" s="670"/>
      <c r="E717" s="670"/>
      <c r="F717" s="670"/>
      <c r="G717" s="670"/>
      <c r="H717" s="670"/>
      <c r="I717" s="670"/>
      <c r="J717" s="670"/>
      <c r="K717" s="670"/>
      <c r="L717" s="727" t="s">
        <v>612</v>
      </c>
      <c r="M717" s="728"/>
      <c r="N717" s="728"/>
      <c r="O717" s="728"/>
      <c r="P717" s="728"/>
      <c r="Q717" s="729"/>
      <c r="R717" s="1"/>
      <c r="S717" s="1"/>
      <c r="T717" s="1"/>
    </row>
    <row r="718" spans="1:20" ht="47.25" customHeight="1" thickBot="1">
      <c r="A718" s="667"/>
      <c r="B718" s="669"/>
      <c r="C718" s="670" t="s">
        <v>240</v>
      </c>
      <c r="D718" s="670"/>
      <c r="E718" s="670"/>
      <c r="F718" s="670" t="s">
        <v>241</v>
      </c>
      <c r="G718" s="670"/>
      <c r="H718" s="670"/>
      <c r="I718" s="670" t="s">
        <v>242</v>
      </c>
      <c r="J718" s="670"/>
      <c r="K718" s="670"/>
      <c r="L718" s="670" t="s">
        <v>241</v>
      </c>
      <c r="M718" s="670"/>
      <c r="N718" s="670"/>
      <c r="O718" s="670" t="s">
        <v>242</v>
      </c>
      <c r="P718" s="670"/>
      <c r="Q718" s="670"/>
      <c r="R718" s="1"/>
      <c r="S718" s="1"/>
      <c r="T718" s="1"/>
    </row>
    <row r="719" spans="1:20" ht="21.75" customHeight="1" thickBot="1">
      <c r="A719" s="668"/>
      <c r="B719" s="669"/>
      <c r="C719" s="81">
        <f>C691</f>
        <v>2012</v>
      </c>
      <c r="D719" s="211">
        <f>D691</f>
        <v>2013</v>
      </c>
      <c r="E719" s="212" t="s">
        <v>204</v>
      </c>
      <c r="F719" s="81">
        <f>C719</f>
        <v>2012</v>
      </c>
      <c r="G719" s="211">
        <f>D719</f>
        <v>2013</v>
      </c>
      <c r="H719" s="212" t="s">
        <v>204</v>
      </c>
      <c r="I719" s="81">
        <f>F719</f>
        <v>2012</v>
      </c>
      <c r="J719" s="211">
        <f>G719</f>
        <v>2013</v>
      </c>
      <c r="K719" s="212" t="s">
        <v>204</v>
      </c>
      <c r="L719" s="81">
        <f>I719</f>
        <v>2012</v>
      </c>
      <c r="M719" s="211">
        <f>J719</f>
        <v>2013</v>
      </c>
      <c r="N719" s="212" t="s">
        <v>204</v>
      </c>
      <c r="O719" s="81">
        <f>L719</f>
        <v>2012</v>
      </c>
      <c r="P719" s="211">
        <f>M719</f>
        <v>2013</v>
      </c>
      <c r="Q719" s="212" t="s">
        <v>204</v>
      </c>
      <c r="R719" s="1"/>
      <c r="S719" s="1"/>
      <c r="T719" s="1"/>
    </row>
    <row r="720" spans="1:20" ht="23.25" customHeight="1">
      <c r="A720" s="345">
        <v>1</v>
      </c>
      <c r="B720" s="347" t="s">
        <v>21</v>
      </c>
      <c r="C720" s="180"/>
      <c r="D720" s="205"/>
      <c r="E720" s="203">
        <f aca="true" t="shared" si="174" ref="E720:E727">IF(C720=0,0,IF(D720=0,"-100,0",IF(D720*100/C720&lt;200,ROUND(D720*100/C720-100,1),ROUND(D720/C720,1)&amp;" р")))</f>
        <v>0</v>
      </c>
      <c r="F720" s="180"/>
      <c r="G720" s="205"/>
      <c r="H720" s="203">
        <f aca="true" t="shared" si="175" ref="H720:H727">IF(F720=0,0,IF(G720=0,"-100,0",IF(G720*100/F720&lt;200,ROUND(G720*100/F720-100,1),ROUND(G720/F720,1)&amp;" р")))</f>
        <v>0</v>
      </c>
      <c r="I720" s="180"/>
      <c r="J720" s="205"/>
      <c r="K720" s="203">
        <f aca="true" t="shared" si="176" ref="K720:K727">IF(I720=0,0,IF(J720=0,"-100,0",IF(J720*100/I720&lt;200,ROUND(J720*100/I720-100,1),ROUND(J720/I720,1)&amp;" р")))</f>
        <v>0</v>
      </c>
      <c r="L720" s="180"/>
      <c r="M720" s="205"/>
      <c r="N720" s="203">
        <f aca="true" t="shared" si="177" ref="N720:N727">IF(L720=0,0,IF(M720=0,"-100,0",IF(M720*100/L720&lt;200,ROUND(M720*100/L720-100,1),ROUND(M720/L720,1)&amp;" р")))</f>
        <v>0</v>
      </c>
      <c r="O720" s="180"/>
      <c r="P720" s="205"/>
      <c r="Q720" s="203">
        <f aca="true" t="shared" si="178" ref="Q720:Q740">IF(O720=0,0,IF(P720=0,"-100,0",IF(P720*100/O720&lt;200,ROUND(P720*100/O720-100,1),ROUND(P720/O720,1)&amp;" р")))</f>
        <v>0</v>
      </c>
      <c r="R720" s="1"/>
      <c r="S720" s="1"/>
      <c r="T720" s="1"/>
    </row>
    <row r="721" spans="1:20" ht="23.25" customHeight="1">
      <c r="A721" s="215">
        <v>2</v>
      </c>
      <c r="B721" s="348" t="s">
        <v>22</v>
      </c>
      <c r="C721" s="181"/>
      <c r="D721" s="206"/>
      <c r="E721" s="204">
        <f t="shared" si="174"/>
        <v>0</v>
      </c>
      <c r="F721" s="181"/>
      <c r="G721" s="206"/>
      <c r="H721" s="204">
        <f t="shared" si="175"/>
        <v>0</v>
      </c>
      <c r="I721" s="181"/>
      <c r="J721" s="206"/>
      <c r="K721" s="204">
        <f t="shared" si="176"/>
        <v>0</v>
      </c>
      <c r="L721" s="181"/>
      <c r="M721" s="206"/>
      <c r="N721" s="204">
        <f t="shared" si="177"/>
        <v>0</v>
      </c>
      <c r="O721" s="181"/>
      <c r="P721" s="206"/>
      <c r="Q721" s="204">
        <f t="shared" si="178"/>
        <v>0</v>
      </c>
      <c r="R721" s="1"/>
      <c r="S721" s="1"/>
      <c r="T721" s="1"/>
    </row>
    <row r="722" spans="1:20" ht="23.25" customHeight="1">
      <c r="A722" s="215">
        <v>3</v>
      </c>
      <c r="B722" s="348" t="s">
        <v>23</v>
      </c>
      <c r="C722" s="181"/>
      <c r="D722" s="206"/>
      <c r="E722" s="204">
        <f t="shared" si="174"/>
        <v>0</v>
      </c>
      <c r="F722" s="181"/>
      <c r="G722" s="206"/>
      <c r="H722" s="204">
        <f t="shared" si="175"/>
        <v>0</v>
      </c>
      <c r="I722" s="181"/>
      <c r="J722" s="206"/>
      <c r="K722" s="204">
        <f t="shared" si="176"/>
        <v>0</v>
      </c>
      <c r="L722" s="181"/>
      <c r="M722" s="206"/>
      <c r="N722" s="204">
        <f t="shared" si="177"/>
        <v>0</v>
      </c>
      <c r="O722" s="181"/>
      <c r="P722" s="206"/>
      <c r="Q722" s="204">
        <f t="shared" si="178"/>
        <v>0</v>
      </c>
      <c r="R722" s="1"/>
      <c r="S722" s="1"/>
      <c r="T722" s="1"/>
    </row>
    <row r="723" spans="1:20" ht="23.25" customHeight="1">
      <c r="A723" s="215">
        <v>4</v>
      </c>
      <c r="B723" s="348" t="s">
        <v>24</v>
      </c>
      <c r="C723" s="181"/>
      <c r="D723" s="206"/>
      <c r="E723" s="204">
        <f t="shared" si="174"/>
        <v>0</v>
      </c>
      <c r="F723" s="181"/>
      <c r="G723" s="206"/>
      <c r="H723" s="204">
        <f t="shared" si="175"/>
        <v>0</v>
      </c>
      <c r="I723" s="181"/>
      <c r="J723" s="206"/>
      <c r="K723" s="204">
        <f t="shared" si="176"/>
        <v>0</v>
      </c>
      <c r="L723" s="181"/>
      <c r="M723" s="206"/>
      <c r="N723" s="204">
        <f t="shared" si="177"/>
        <v>0</v>
      </c>
      <c r="O723" s="181"/>
      <c r="P723" s="206"/>
      <c r="Q723" s="204">
        <f t="shared" si="178"/>
        <v>0</v>
      </c>
      <c r="R723" s="1"/>
      <c r="S723" s="1"/>
      <c r="T723" s="1"/>
    </row>
    <row r="724" spans="1:20" ht="23.25" customHeight="1">
      <c r="A724" s="215">
        <v>5</v>
      </c>
      <c r="B724" s="348" t="s">
        <v>25</v>
      </c>
      <c r="C724" s="181"/>
      <c r="D724" s="206"/>
      <c r="E724" s="204">
        <f t="shared" si="174"/>
        <v>0</v>
      </c>
      <c r="F724" s="181"/>
      <c r="G724" s="206"/>
      <c r="H724" s="204">
        <f t="shared" si="175"/>
        <v>0</v>
      </c>
      <c r="I724" s="181"/>
      <c r="J724" s="206"/>
      <c r="K724" s="204">
        <f t="shared" si="176"/>
        <v>0</v>
      </c>
      <c r="L724" s="181"/>
      <c r="M724" s="206"/>
      <c r="N724" s="204">
        <f t="shared" si="177"/>
        <v>0</v>
      </c>
      <c r="O724" s="181"/>
      <c r="P724" s="206"/>
      <c r="Q724" s="204">
        <f t="shared" si="178"/>
        <v>0</v>
      </c>
      <c r="R724" s="1"/>
      <c r="S724" s="1"/>
      <c r="T724" s="1"/>
    </row>
    <row r="725" spans="1:20" ht="23.25" customHeight="1">
      <c r="A725" s="215">
        <v>6</v>
      </c>
      <c r="B725" s="348" t="s">
        <v>26</v>
      </c>
      <c r="C725" s="181"/>
      <c r="D725" s="206"/>
      <c r="E725" s="204">
        <f t="shared" si="174"/>
        <v>0</v>
      </c>
      <c r="F725" s="181"/>
      <c r="G725" s="206"/>
      <c r="H725" s="204">
        <f t="shared" si="175"/>
        <v>0</v>
      </c>
      <c r="I725" s="181"/>
      <c r="J725" s="206"/>
      <c r="K725" s="204">
        <f t="shared" si="176"/>
        <v>0</v>
      </c>
      <c r="L725" s="181"/>
      <c r="M725" s="206"/>
      <c r="N725" s="204">
        <f t="shared" si="177"/>
        <v>0</v>
      </c>
      <c r="O725" s="181"/>
      <c r="P725" s="206"/>
      <c r="Q725" s="204">
        <f t="shared" si="178"/>
        <v>0</v>
      </c>
      <c r="R725" s="1"/>
      <c r="S725" s="1"/>
      <c r="T725" s="1"/>
    </row>
    <row r="726" spans="1:20" ht="23.25" customHeight="1">
      <c r="A726" s="215">
        <v>7</v>
      </c>
      <c r="B726" s="348" t="s">
        <v>27</v>
      </c>
      <c r="C726" s="181"/>
      <c r="D726" s="206"/>
      <c r="E726" s="204">
        <f t="shared" si="174"/>
        <v>0</v>
      </c>
      <c r="F726" s="181"/>
      <c r="G726" s="206"/>
      <c r="H726" s="204">
        <f t="shared" si="175"/>
        <v>0</v>
      </c>
      <c r="I726" s="181"/>
      <c r="J726" s="206"/>
      <c r="K726" s="204">
        <f t="shared" si="176"/>
        <v>0</v>
      </c>
      <c r="L726" s="181"/>
      <c r="M726" s="206"/>
      <c r="N726" s="204">
        <f t="shared" si="177"/>
        <v>0</v>
      </c>
      <c r="O726" s="181"/>
      <c r="P726" s="206"/>
      <c r="Q726" s="204">
        <f t="shared" si="178"/>
        <v>0</v>
      </c>
      <c r="R726" s="1"/>
      <c r="S726" s="1"/>
      <c r="T726" s="1"/>
    </row>
    <row r="727" spans="1:20" ht="23.25" customHeight="1">
      <c r="A727" s="215">
        <v>8</v>
      </c>
      <c r="B727" s="348" t="s">
        <v>28</v>
      </c>
      <c r="C727" s="181"/>
      <c r="D727" s="206"/>
      <c r="E727" s="204">
        <f t="shared" si="174"/>
        <v>0</v>
      </c>
      <c r="F727" s="181"/>
      <c r="G727" s="206"/>
      <c r="H727" s="204">
        <f t="shared" si="175"/>
        <v>0</v>
      </c>
      <c r="I727" s="181"/>
      <c r="J727" s="206"/>
      <c r="K727" s="204">
        <f t="shared" si="176"/>
        <v>0</v>
      </c>
      <c r="L727" s="181"/>
      <c r="M727" s="206"/>
      <c r="N727" s="204">
        <f t="shared" si="177"/>
        <v>0</v>
      </c>
      <c r="O727" s="181"/>
      <c r="P727" s="206"/>
      <c r="Q727" s="204">
        <f t="shared" si="178"/>
        <v>0</v>
      </c>
      <c r="R727" s="1"/>
      <c r="S727" s="1"/>
      <c r="T727" s="1"/>
    </row>
    <row r="728" spans="1:20" ht="23.25" customHeight="1">
      <c r="A728" s="215">
        <v>9</v>
      </c>
      <c r="B728" s="348" t="s">
        <v>29</v>
      </c>
      <c r="C728" s="181"/>
      <c r="D728" s="206"/>
      <c r="E728" s="204">
        <f aca="true" t="shared" si="179" ref="E728:E741">IF(C728=0,0,IF(D728=0,"-100,0",IF(D728*100/C728&lt;200,ROUND(D728*100/C728-100,1),ROUND(D728/C728,1)&amp;" р")))</f>
        <v>0</v>
      </c>
      <c r="F728" s="181"/>
      <c r="G728" s="206"/>
      <c r="H728" s="204">
        <f aca="true" t="shared" si="180" ref="H728:H741">IF(F728=0,0,IF(G728=0,"-100,0",IF(G728*100/F728&lt;200,ROUND(G728*100/F728-100,1),ROUND(G728/F728,1)&amp;" р")))</f>
        <v>0</v>
      </c>
      <c r="I728" s="181"/>
      <c r="J728" s="206"/>
      <c r="K728" s="204">
        <f aca="true" t="shared" si="181" ref="K728:K741">IF(I728=0,0,IF(J728=0,"-100,0",IF(J728*100/I728&lt;200,ROUND(J728*100/I728-100,1),ROUND(J728/I728,1)&amp;" р")))</f>
        <v>0</v>
      </c>
      <c r="L728" s="181"/>
      <c r="M728" s="206"/>
      <c r="N728" s="204">
        <f aca="true" t="shared" si="182" ref="N728:N741">IF(L728=0,0,IF(M728=0,"-100,0",IF(M728*100/L728&lt;200,ROUND(M728*100/L728-100,1),ROUND(M728/L728,1)&amp;" р")))</f>
        <v>0</v>
      </c>
      <c r="O728" s="181"/>
      <c r="P728" s="206"/>
      <c r="Q728" s="204">
        <f t="shared" si="178"/>
        <v>0</v>
      </c>
      <c r="R728" s="1"/>
      <c r="S728" s="1"/>
      <c r="T728" s="1"/>
    </row>
    <row r="729" spans="1:20" ht="23.25" customHeight="1">
      <c r="A729" s="215">
        <v>10</v>
      </c>
      <c r="B729" s="348" t="s">
        <v>30</v>
      </c>
      <c r="C729" s="181"/>
      <c r="D729" s="206"/>
      <c r="E729" s="204">
        <f t="shared" si="179"/>
        <v>0</v>
      </c>
      <c r="F729" s="181"/>
      <c r="G729" s="206"/>
      <c r="H729" s="204">
        <f t="shared" si="180"/>
        <v>0</v>
      </c>
      <c r="I729" s="181"/>
      <c r="J729" s="206"/>
      <c r="K729" s="204">
        <f t="shared" si="181"/>
        <v>0</v>
      </c>
      <c r="L729" s="181"/>
      <c r="M729" s="206"/>
      <c r="N729" s="204">
        <f t="shared" si="182"/>
        <v>0</v>
      </c>
      <c r="O729" s="181"/>
      <c r="P729" s="206"/>
      <c r="Q729" s="204">
        <f t="shared" si="178"/>
        <v>0</v>
      </c>
      <c r="R729" s="1"/>
      <c r="S729" s="1"/>
      <c r="T729" s="1"/>
    </row>
    <row r="730" spans="1:20" ht="23.25" customHeight="1">
      <c r="A730" s="215">
        <v>11</v>
      </c>
      <c r="B730" s="348" t="s">
        <v>31</v>
      </c>
      <c r="C730" s="181"/>
      <c r="D730" s="206"/>
      <c r="E730" s="204">
        <f t="shared" si="179"/>
        <v>0</v>
      </c>
      <c r="F730" s="181"/>
      <c r="G730" s="206"/>
      <c r="H730" s="204">
        <f t="shared" si="180"/>
        <v>0</v>
      </c>
      <c r="I730" s="181"/>
      <c r="J730" s="206"/>
      <c r="K730" s="204">
        <f t="shared" si="181"/>
        <v>0</v>
      </c>
      <c r="L730" s="181"/>
      <c r="M730" s="206"/>
      <c r="N730" s="204">
        <f t="shared" si="182"/>
        <v>0</v>
      </c>
      <c r="O730" s="181"/>
      <c r="P730" s="206"/>
      <c r="Q730" s="204">
        <f t="shared" si="178"/>
        <v>0</v>
      </c>
      <c r="R730" s="1"/>
      <c r="S730" s="1"/>
      <c r="T730" s="1"/>
    </row>
    <row r="731" spans="1:20" ht="23.25" customHeight="1">
      <c r="A731" s="215">
        <v>12</v>
      </c>
      <c r="B731" s="348" t="s">
        <v>32</v>
      </c>
      <c r="C731" s="181"/>
      <c r="D731" s="206"/>
      <c r="E731" s="204">
        <f t="shared" si="179"/>
        <v>0</v>
      </c>
      <c r="F731" s="181"/>
      <c r="G731" s="206"/>
      <c r="H731" s="204">
        <f t="shared" si="180"/>
        <v>0</v>
      </c>
      <c r="I731" s="181"/>
      <c r="J731" s="206"/>
      <c r="K731" s="204">
        <f t="shared" si="181"/>
        <v>0</v>
      </c>
      <c r="L731" s="181"/>
      <c r="M731" s="206"/>
      <c r="N731" s="204">
        <f t="shared" si="182"/>
        <v>0</v>
      </c>
      <c r="O731" s="181"/>
      <c r="P731" s="206"/>
      <c r="Q731" s="204">
        <f t="shared" si="178"/>
        <v>0</v>
      </c>
      <c r="R731" s="1"/>
      <c r="S731" s="1"/>
      <c r="T731" s="1"/>
    </row>
    <row r="732" spans="1:20" ht="23.25" customHeight="1">
      <c r="A732" s="215">
        <v>13</v>
      </c>
      <c r="B732" s="348" t="s">
        <v>33</v>
      </c>
      <c r="C732" s="181"/>
      <c r="D732" s="206"/>
      <c r="E732" s="204">
        <f t="shared" si="179"/>
        <v>0</v>
      </c>
      <c r="F732" s="181"/>
      <c r="G732" s="206"/>
      <c r="H732" s="204">
        <f t="shared" si="180"/>
        <v>0</v>
      </c>
      <c r="I732" s="181"/>
      <c r="J732" s="206"/>
      <c r="K732" s="204">
        <f t="shared" si="181"/>
        <v>0</v>
      </c>
      <c r="L732" s="181"/>
      <c r="M732" s="206"/>
      <c r="N732" s="204">
        <f t="shared" si="182"/>
        <v>0</v>
      </c>
      <c r="O732" s="181"/>
      <c r="P732" s="206"/>
      <c r="Q732" s="204">
        <f t="shared" si="178"/>
        <v>0</v>
      </c>
      <c r="R732" s="1"/>
      <c r="S732" s="1"/>
      <c r="T732" s="1"/>
    </row>
    <row r="733" spans="1:20" ht="23.25" customHeight="1">
      <c r="A733" s="215">
        <v>14</v>
      </c>
      <c r="B733" s="348" t="s">
        <v>34</v>
      </c>
      <c r="C733" s="181"/>
      <c r="D733" s="206"/>
      <c r="E733" s="204">
        <f t="shared" si="179"/>
        <v>0</v>
      </c>
      <c r="F733" s="181"/>
      <c r="G733" s="206"/>
      <c r="H733" s="204">
        <f t="shared" si="180"/>
        <v>0</v>
      </c>
      <c r="I733" s="181"/>
      <c r="J733" s="206"/>
      <c r="K733" s="204">
        <f t="shared" si="181"/>
        <v>0</v>
      </c>
      <c r="L733" s="181"/>
      <c r="M733" s="206"/>
      <c r="N733" s="204">
        <f t="shared" si="182"/>
        <v>0</v>
      </c>
      <c r="O733" s="181"/>
      <c r="P733" s="206"/>
      <c r="Q733" s="204">
        <f t="shared" si="178"/>
        <v>0</v>
      </c>
      <c r="R733" s="1"/>
      <c r="S733" s="1"/>
      <c r="T733" s="1"/>
    </row>
    <row r="734" spans="1:20" ht="23.25" customHeight="1">
      <c r="A734" s="215">
        <v>15</v>
      </c>
      <c r="B734" s="348" t="s">
        <v>35</v>
      </c>
      <c r="C734" s="181"/>
      <c r="D734" s="206"/>
      <c r="E734" s="204">
        <f t="shared" si="179"/>
        <v>0</v>
      </c>
      <c r="F734" s="181"/>
      <c r="G734" s="206"/>
      <c r="H734" s="204">
        <f t="shared" si="180"/>
        <v>0</v>
      </c>
      <c r="I734" s="181"/>
      <c r="J734" s="206"/>
      <c r="K734" s="204">
        <f t="shared" si="181"/>
        <v>0</v>
      </c>
      <c r="L734" s="181"/>
      <c r="M734" s="206"/>
      <c r="N734" s="204">
        <f t="shared" si="182"/>
        <v>0</v>
      </c>
      <c r="O734" s="181"/>
      <c r="P734" s="206"/>
      <c r="Q734" s="204">
        <f t="shared" si="178"/>
        <v>0</v>
      </c>
      <c r="R734" s="1"/>
      <c r="S734" s="1"/>
      <c r="T734" s="1"/>
    </row>
    <row r="735" spans="1:20" ht="23.25" customHeight="1">
      <c r="A735" s="215">
        <v>16</v>
      </c>
      <c r="B735" s="348" t="s">
        <v>36</v>
      </c>
      <c r="C735" s="181"/>
      <c r="D735" s="206"/>
      <c r="E735" s="204">
        <f t="shared" si="179"/>
        <v>0</v>
      </c>
      <c r="F735" s="181"/>
      <c r="G735" s="206"/>
      <c r="H735" s="204">
        <f t="shared" si="180"/>
        <v>0</v>
      </c>
      <c r="I735" s="181"/>
      <c r="J735" s="206">
        <v>93</v>
      </c>
      <c r="K735" s="204">
        <f t="shared" si="181"/>
        <v>0</v>
      </c>
      <c r="L735" s="181"/>
      <c r="M735" s="206"/>
      <c r="N735" s="204">
        <f t="shared" si="182"/>
        <v>0</v>
      </c>
      <c r="O735" s="181"/>
      <c r="P735" s="206"/>
      <c r="Q735" s="204">
        <f t="shared" si="178"/>
        <v>0</v>
      </c>
      <c r="R735" s="1"/>
      <c r="S735" s="1"/>
      <c r="T735" s="1"/>
    </row>
    <row r="736" spans="1:20" ht="23.25" customHeight="1">
      <c r="A736" s="215">
        <v>17</v>
      </c>
      <c r="B736" s="348" t="s">
        <v>37</v>
      </c>
      <c r="C736" s="181"/>
      <c r="D736" s="206">
        <v>50</v>
      </c>
      <c r="E736" s="204">
        <f t="shared" si="179"/>
        <v>0</v>
      </c>
      <c r="F736" s="181"/>
      <c r="G736" s="206">
        <v>104</v>
      </c>
      <c r="H736" s="204">
        <f t="shared" si="180"/>
        <v>0</v>
      </c>
      <c r="I736" s="181"/>
      <c r="J736" s="206"/>
      <c r="K736" s="204">
        <f t="shared" si="181"/>
        <v>0</v>
      </c>
      <c r="L736" s="181"/>
      <c r="M736" s="206">
        <v>104</v>
      </c>
      <c r="N736" s="204">
        <f t="shared" si="182"/>
        <v>0</v>
      </c>
      <c r="O736" s="181"/>
      <c r="P736" s="206"/>
      <c r="Q736" s="204">
        <f t="shared" si="178"/>
        <v>0</v>
      </c>
      <c r="R736" s="1"/>
      <c r="S736" s="1"/>
      <c r="T736" s="1"/>
    </row>
    <row r="737" spans="1:20" ht="23.25" customHeight="1">
      <c r="A737" s="215">
        <v>18</v>
      </c>
      <c r="B737" s="348" t="s">
        <v>38</v>
      </c>
      <c r="C737" s="181"/>
      <c r="D737" s="206"/>
      <c r="E737" s="204">
        <f t="shared" si="179"/>
        <v>0</v>
      </c>
      <c r="F737" s="181"/>
      <c r="G737" s="206"/>
      <c r="H737" s="204">
        <f t="shared" si="180"/>
        <v>0</v>
      </c>
      <c r="I737" s="181"/>
      <c r="J737" s="206"/>
      <c r="K737" s="204">
        <f t="shared" si="181"/>
        <v>0</v>
      </c>
      <c r="L737" s="181"/>
      <c r="M737" s="206"/>
      <c r="N737" s="204">
        <f t="shared" si="182"/>
        <v>0</v>
      </c>
      <c r="O737" s="181"/>
      <c r="P737" s="206"/>
      <c r="Q737" s="204">
        <f t="shared" si="178"/>
        <v>0</v>
      </c>
      <c r="R737" s="1"/>
      <c r="S737" s="1"/>
      <c r="T737" s="1"/>
    </row>
    <row r="738" spans="1:20" ht="23.25" customHeight="1">
      <c r="A738" s="215">
        <v>19</v>
      </c>
      <c r="B738" s="348" t="s">
        <v>39</v>
      </c>
      <c r="C738" s="181"/>
      <c r="D738" s="206"/>
      <c r="E738" s="204">
        <f t="shared" si="179"/>
        <v>0</v>
      </c>
      <c r="F738" s="181"/>
      <c r="G738" s="206"/>
      <c r="H738" s="204">
        <f t="shared" si="180"/>
        <v>0</v>
      </c>
      <c r="I738" s="181"/>
      <c r="J738" s="206"/>
      <c r="K738" s="204">
        <f t="shared" si="181"/>
        <v>0</v>
      </c>
      <c r="L738" s="181"/>
      <c r="M738" s="206"/>
      <c r="N738" s="204">
        <f t="shared" si="182"/>
        <v>0</v>
      </c>
      <c r="O738" s="181"/>
      <c r="P738" s="206"/>
      <c r="Q738" s="204">
        <f t="shared" si="178"/>
        <v>0</v>
      </c>
      <c r="R738" s="1"/>
      <c r="S738" s="1"/>
      <c r="T738" s="1"/>
    </row>
    <row r="739" spans="1:20" ht="23.25" customHeight="1">
      <c r="A739" s="215">
        <v>20</v>
      </c>
      <c r="B739" s="348" t="s">
        <v>40</v>
      </c>
      <c r="C739" s="181"/>
      <c r="D739" s="206"/>
      <c r="E739" s="204">
        <f t="shared" si="179"/>
        <v>0</v>
      </c>
      <c r="F739" s="181"/>
      <c r="G739" s="206"/>
      <c r="H739" s="204">
        <f t="shared" si="180"/>
        <v>0</v>
      </c>
      <c r="I739" s="181"/>
      <c r="J739" s="206"/>
      <c r="K739" s="204">
        <f t="shared" si="181"/>
        <v>0</v>
      </c>
      <c r="L739" s="181"/>
      <c r="M739" s="206"/>
      <c r="N739" s="204">
        <f t="shared" si="182"/>
        <v>0</v>
      </c>
      <c r="O739" s="181"/>
      <c r="P739" s="206"/>
      <c r="Q739" s="204">
        <f t="shared" si="178"/>
        <v>0</v>
      </c>
      <c r="R739" s="1"/>
      <c r="S739" s="1"/>
      <c r="T739" s="1"/>
    </row>
    <row r="740" spans="1:20" ht="23.25" customHeight="1" thickBot="1">
      <c r="A740" s="346">
        <v>21</v>
      </c>
      <c r="B740" s="344" t="s">
        <v>447</v>
      </c>
      <c r="C740" s="181"/>
      <c r="D740" s="206"/>
      <c r="E740" s="204">
        <f t="shared" si="179"/>
        <v>0</v>
      </c>
      <c r="F740" s="181"/>
      <c r="G740" s="206">
        <v>4</v>
      </c>
      <c r="H740" s="204">
        <f t="shared" si="180"/>
        <v>0</v>
      </c>
      <c r="I740" s="181"/>
      <c r="J740" s="206"/>
      <c r="K740" s="204">
        <f t="shared" si="181"/>
        <v>0</v>
      </c>
      <c r="L740" s="181"/>
      <c r="M740" s="206"/>
      <c r="N740" s="204">
        <f t="shared" si="182"/>
        <v>0</v>
      </c>
      <c r="O740" s="181"/>
      <c r="P740" s="206"/>
      <c r="Q740" s="204">
        <f t="shared" si="178"/>
        <v>0</v>
      </c>
      <c r="R740" s="1"/>
      <c r="S740" s="1"/>
      <c r="T740" s="1"/>
    </row>
    <row r="741" spans="1:20" ht="23.25" customHeight="1" thickBot="1">
      <c r="A741" s="216">
        <v>22</v>
      </c>
      <c r="B741" s="341" t="s">
        <v>564</v>
      </c>
      <c r="C741" s="207">
        <v>0</v>
      </c>
      <c r="D741" s="214">
        <v>50</v>
      </c>
      <c r="E741" s="64">
        <f t="shared" si="179"/>
        <v>0</v>
      </c>
      <c r="F741" s="207">
        <v>0</v>
      </c>
      <c r="G741" s="214">
        <v>108</v>
      </c>
      <c r="H741" s="64">
        <f t="shared" si="180"/>
        <v>0</v>
      </c>
      <c r="I741" s="207">
        <v>0</v>
      </c>
      <c r="J741" s="214">
        <v>93</v>
      </c>
      <c r="K741" s="64">
        <f t="shared" si="181"/>
        <v>0</v>
      </c>
      <c r="L741" s="207">
        <v>0</v>
      </c>
      <c r="M741" s="214">
        <v>104</v>
      </c>
      <c r="N741" s="64">
        <f t="shared" si="182"/>
        <v>0</v>
      </c>
      <c r="O741" s="207">
        <v>0</v>
      </c>
      <c r="P741" s="214">
        <v>0</v>
      </c>
      <c r="Q741" s="64">
        <f>IF(O741=0,0,IF(P741=0,"-100,0",IF(P741*100/O741&lt;200,ROUND(P741*100/O741-100,1),ROUND(P741/O741,1)&amp;" р")))</f>
        <v>0</v>
      </c>
      <c r="R741" s="1"/>
      <c r="S741" s="1"/>
      <c r="T741" s="1"/>
    </row>
    <row r="742" spans="1:20" ht="6.75" customHeight="1">
      <c r="A742" s="75"/>
      <c r="B742" s="76"/>
      <c r="C742" s="77"/>
      <c r="D742" s="77"/>
      <c r="E742" s="78"/>
      <c r="F742" s="77"/>
      <c r="G742" s="77"/>
      <c r="H742" s="78"/>
      <c r="I742" s="79"/>
      <c r="J742" s="79"/>
      <c r="K742" s="67"/>
      <c r="L742" s="67"/>
      <c r="M742" s="67"/>
      <c r="N742" s="67"/>
      <c r="O742" s="67"/>
      <c r="P742" s="67"/>
      <c r="Q742" s="67"/>
      <c r="R742" s="67"/>
      <c r="S742" s="67"/>
      <c r="T742" s="67"/>
    </row>
    <row r="743" spans="1:20" ht="15.75">
      <c r="A743" s="80" t="s">
        <v>635</v>
      </c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67"/>
      <c r="M743" s="67"/>
      <c r="N743" s="67"/>
      <c r="O743" s="67"/>
      <c r="P743" s="67"/>
      <c r="Q743" s="67"/>
      <c r="R743" s="67"/>
      <c r="S743" s="67"/>
      <c r="T743" s="67"/>
    </row>
    <row r="744" spans="1:20" ht="6.75" customHeight="1" thickBot="1">
      <c r="A744" s="67"/>
      <c r="B744" s="6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67"/>
      <c r="R744" s="67"/>
      <c r="S744" s="67"/>
      <c r="T744" s="67"/>
    </row>
    <row r="745" spans="1:20" ht="25.5" customHeight="1" thickBot="1">
      <c r="A745" s="666" t="s">
        <v>202</v>
      </c>
      <c r="B745" s="669" t="s">
        <v>203</v>
      </c>
      <c r="C745" s="670" t="s">
        <v>613</v>
      </c>
      <c r="D745" s="670"/>
      <c r="E745" s="670"/>
      <c r="F745" s="670"/>
      <c r="G745" s="670"/>
      <c r="H745" s="670"/>
      <c r="I745" s="670"/>
      <c r="J745" s="670"/>
      <c r="K745" s="670"/>
      <c r="L745" s="670" t="s">
        <v>148</v>
      </c>
      <c r="M745" s="670"/>
      <c r="N745" s="670"/>
      <c r="O745" s="670"/>
      <c r="P745" s="670"/>
      <c r="Q745" s="670"/>
      <c r="R745" s="670"/>
      <c r="S745" s="670"/>
      <c r="T745" s="670"/>
    </row>
    <row r="746" spans="1:20" ht="48" customHeight="1" thickBot="1">
      <c r="A746" s="667"/>
      <c r="B746" s="669"/>
      <c r="C746" s="670" t="s">
        <v>240</v>
      </c>
      <c r="D746" s="670"/>
      <c r="E746" s="670"/>
      <c r="F746" s="670" t="s">
        <v>241</v>
      </c>
      <c r="G746" s="670"/>
      <c r="H746" s="670"/>
      <c r="I746" s="670" t="s">
        <v>242</v>
      </c>
      <c r="J746" s="670"/>
      <c r="K746" s="670"/>
      <c r="L746" s="670" t="s">
        <v>240</v>
      </c>
      <c r="M746" s="670"/>
      <c r="N746" s="670"/>
      <c r="O746" s="670" t="s">
        <v>241</v>
      </c>
      <c r="P746" s="670"/>
      <c r="Q746" s="670"/>
      <c r="R746" s="670" t="s">
        <v>242</v>
      </c>
      <c r="S746" s="670"/>
      <c r="T746" s="670"/>
    </row>
    <row r="747" spans="1:20" ht="21.75" customHeight="1" thickBot="1">
      <c r="A747" s="668"/>
      <c r="B747" s="669"/>
      <c r="C747" s="81">
        <f>C719</f>
        <v>2012</v>
      </c>
      <c r="D747" s="211">
        <f>D719</f>
        <v>2013</v>
      </c>
      <c r="E747" s="212" t="s">
        <v>204</v>
      </c>
      <c r="F747" s="81">
        <f>C747</f>
        <v>2012</v>
      </c>
      <c r="G747" s="211">
        <f>D747</f>
        <v>2013</v>
      </c>
      <c r="H747" s="212" t="s">
        <v>204</v>
      </c>
      <c r="I747" s="81">
        <f>F747</f>
        <v>2012</v>
      </c>
      <c r="J747" s="211">
        <f>G747</f>
        <v>2013</v>
      </c>
      <c r="K747" s="212" t="s">
        <v>204</v>
      </c>
      <c r="L747" s="81">
        <f>I747</f>
        <v>2012</v>
      </c>
      <c r="M747" s="211">
        <f>J747</f>
        <v>2013</v>
      </c>
      <c r="N747" s="212" t="s">
        <v>204</v>
      </c>
      <c r="O747" s="81">
        <f>L747</f>
        <v>2012</v>
      </c>
      <c r="P747" s="211">
        <f>M747</f>
        <v>2013</v>
      </c>
      <c r="Q747" s="212" t="s">
        <v>204</v>
      </c>
      <c r="R747" s="81">
        <f>O747</f>
        <v>2012</v>
      </c>
      <c r="S747" s="211">
        <f>P747</f>
        <v>2013</v>
      </c>
      <c r="T747" s="212" t="s">
        <v>204</v>
      </c>
    </row>
    <row r="748" spans="1:20" ht="23.25" customHeight="1">
      <c r="A748" s="345">
        <v>1</v>
      </c>
      <c r="B748" s="347" t="s">
        <v>21</v>
      </c>
      <c r="C748" s="180"/>
      <c r="D748" s="205"/>
      <c r="E748" s="203">
        <f aca="true" t="shared" si="183" ref="E748:E755">IF(C748=0,0,IF(D748=0,"-100,0",IF(D748*100/C748&lt;200,ROUND(D748*100/C748-100,1),ROUND(D748/C748,1)&amp;" р")))</f>
        <v>0</v>
      </c>
      <c r="F748" s="180"/>
      <c r="G748" s="205"/>
      <c r="H748" s="203">
        <f aca="true" t="shared" si="184" ref="H748:H755">IF(F748=0,0,IF(G748=0,"-100,0",IF(G748*100/F748&lt;200,ROUND(G748*100/F748-100,1),ROUND(G748/F748,1)&amp;" р")))</f>
        <v>0</v>
      </c>
      <c r="I748" s="180"/>
      <c r="J748" s="205"/>
      <c r="K748" s="203">
        <f aca="true" t="shared" si="185" ref="K748:K755">IF(I748=0,0,IF(J748=0,"-100,0",IF(J748*100/I748&lt;200,ROUND(J748*100/I748-100,1),ROUND(J748/I748,1)&amp;" р")))</f>
        <v>0</v>
      </c>
      <c r="L748" s="180"/>
      <c r="M748" s="205"/>
      <c r="N748" s="203">
        <f aca="true" t="shared" si="186" ref="N748:N755">IF(L748=0,0,IF(M748=0,"-100,0",IF(M748*100/L748&lt;200,ROUND(M748*100/L748-100,1),ROUND(M748/L748,1)&amp;" р")))</f>
        <v>0</v>
      </c>
      <c r="O748" s="180"/>
      <c r="P748" s="205"/>
      <c r="Q748" s="203">
        <f aca="true" t="shared" si="187" ref="Q748:Q755">IF(O748=0,0,IF(P748=0,"-100,0",IF(P748*100/O748&lt;200,ROUND(P748*100/O748-100,1),ROUND(P748/O748,1)&amp;" р")))</f>
        <v>0</v>
      </c>
      <c r="R748" s="180"/>
      <c r="S748" s="205"/>
      <c r="T748" s="203">
        <f aca="true" t="shared" si="188" ref="T748:T768">IF(R748=0,0,IF(S748=0,"-100,0",IF(S748*100/R748&lt;200,ROUND(S748*100/R748-100,1),ROUND(S748/R748,1)&amp;" р")))</f>
        <v>0</v>
      </c>
    </row>
    <row r="749" spans="1:20" ht="23.25" customHeight="1">
      <c r="A749" s="215">
        <v>2</v>
      </c>
      <c r="B749" s="348" t="s">
        <v>22</v>
      </c>
      <c r="C749" s="181"/>
      <c r="D749" s="206"/>
      <c r="E749" s="204">
        <f t="shared" si="183"/>
        <v>0</v>
      </c>
      <c r="F749" s="181"/>
      <c r="G749" s="206"/>
      <c r="H749" s="204">
        <f t="shared" si="184"/>
        <v>0</v>
      </c>
      <c r="I749" s="181"/>
      <c r="J749" s="206"/>
      <c r="K749" s="204">
        <f t="shared" si="185"/>
        <v>0</v>
      </c>
      <c r="L749" s="181"/>
      <c r="M749" s="206"/>
      <c r="N749" s="204">
        <f t="shared" si="186"/>
        <v>0</v>
      </c>
      <c r="O749" s="181"/>
      <c r="P749" s="206"/>
      <c r="Q749" s="204">
        <f t="shared" si="187"/>
        <v>0</v>
      </c>
      <c r="R749" s="181"/>
      <c r="S749" s="206"/>
      <c r="T749" s="204">
        <f t="shared" si="188"/>
        <v>0</v>
      </c>
    </row>
    <row r="750" spans="1:20" ht="23.25" customHeight="1">
      <c r="A750" s="215">
        <v>3</v>
      </c>
      <c r="B750" s="348" t="s">
        <v>23</v>
      </c>
      <c r="C750" s="181"/>
      <c r="D750" s="206"/>
      <c r="E750" s="204">
        <f t="shared" si="183"/>
        <v>0</v>
      </c>
      <c r="F750" s="181"/>
      <c r="G750" s="206"/>
      <c r="H750" s="204">
        <f t="shared" si="184"/>
        <v>0</v>
      </c>
      <c r="I750" s="181"/>
      <c r="J750" s="206"/>
      <c r="K750" s="204">
        <f t="shared" si="185"/>
        <v>0</v>
      </c>
      <c r="L750" s="181"/>
      <c r="M750" s="206"/>
      <c r="N750" s="204">
        <f t="shared" si="186"/>
        <v>0</v>
      </c>
      <c r="O750" s="181"/>
      <c r="P750" s="206"/>
      <c r="Q750" s="204">
        <f t="shared" si="187"/>
        <v>0</v>
      </c>
      <c r="R750" s="181"/>
      <c r="S750" s="206"/>
      <c r="T750" s="204">
        <f t="shared" si="188"/>
        <v>0</v>
      </c>
    </row>
    <row r="751" spans="1:20" ht="23.25" customHeight="1">
      <c r="A751" s="215">
        <v>4</v>
      </c>
      <c r="B751" s="348" t="s">
        <v>24</v>
      </c>
      <c r="C751" s="181"/>
      <c r="D751" s="206"/>
      <c r="E751" s="204">
        <f t="shared" si="183"/>
        <v>0</v>
      </c>
      <c r="F751" s="181"/>
      <c r="G751" s="206"/>
      <c r="H751" s="204">
        <f t="shared" si="184"/>
        <v>0</v>
      </c>
      <c r="I751" s="181"/>
      <c r="J751" s="206"/>
      <c r="K751" s="204">
        <f t="shared" si="185"/>
        <v>0</v>
      </c>
      <c r="L751" s="181"/>
      <c r="M751" s="206"/>
      <c r="N751" s="204">
        <f t="shared" si="186"/>
        <v>0</v>
      </c>
      <c r="O751" s="181"/>
      <c r="P751" s="206"/>
      <c r="Q751" s="204">
        <f t="shared" si="187"/>
        <v>0</v>
      </c>
      <c r="R751" s="181"/>
      <c r="S751" s="206"/>
      <c r="T751" s="204">
        <f t="shared" si="188"/>
        <v>0</v>
      </c>
    </row>
    <row r="752" spans="1:20" ht="23.25" customHeight="1">
      <c r="A752" s="215">
        <v>5</v>
      </c>
      <c r="B752" s="348" t="s">
        <v>25</v>
      </c>
      <c r="C752" s="181"/>
      <c r="D752" s="206"/>
      <c r="E752" s="204">
        <f t="shared" si="183"/>
        <v>0</v>
      </c>
      <c r="F752" s="181"/>
      <c r="G752" s="206"/>
      <c r="H752" s="204">
        <f t="shared" si="184"/>
        <v>0</v>
      </c>
      <c r="I752" s="181"/>
      <c r="J752" s="206"/>
      <c r="K752" s="204">
        <f t="shared" si="185"/>
        <v>0</v>
      </c>
      <c r="L752" s="181"/>
      <c r="M752" s="206"/>
      <c r="N752" s="204">
        <f t="shared" si="186"/>
        <v>0</v>
      </c>
      <c r="O752" s="181"/>
      <c r="P752" s="206"/>
      <c r="Q752" s="204">
        <f t="shared" si="187"/>
        <v>0</v>
      </c>
      <c r="R752" s="181"/>
      <c r="S752" s="206"/>
      <c r="T752" s="204">
        <f t="shared" si="188"/>
        <v>0</v>
      </c>
    </row>
    <row r="753" spans="1:20" ht="23.25" customHeight="1">
      <c r="A753" s="215">
        <v>6</v>
      </c>
      <c r="B753" s="348" t="s">
        <v>26</v>
      </c>
      <c r="C753" s="181"/>
      <c r="D753" s="206"/>
      <c r="E753" s="204">
        <f t="shared" si="183"/>
        <v>0</v>
      </c>
      <c r="F753" s="181"/>
      <c r="G753" s="206"/>
      <c r="H753" s="204">
        <f t="shared" si="184"/>
        <v>0</v>
      </c>
      <c r="I753" s="181"/>
      <c r="J753" s="206"/>
      <c r="K753" s="204">
        <f t="shared" si="185"/>
        <v>0</v>
      </c>
      <c r="L753" s="181"/>
      <c r="M753" s="206"/>
      <c r="N753" s="204">
        <f t="shared" si="186"/>
        <v>0</v>
      </c>
      <c r="O753" s="181"/>
      <c r="P753" s="206"/>
      <c r="Q753" s="204">
        <f t="shared" si="187"/>
        <v>0</v>
      </c>
      <c r="R753" s="181"/>
      <c r="S753" s="206"/>
      <c r="T753" s="204">
        <f t="shared" si="188"/>
        <v>0</v>
      </c>
    </row>
    <row r="754" spans="1:20" ht="23.25" customHeight="1">
      <c r="A754" s="215">
        <v>7</v>
      </c>
      <c r="B754" s="348" t="s">
        <v>27</v>
      </c>
      <c r="C754" s="181"/>
      <c r="D754" s="206"/>
      <c r="E754" s="204">
        <f t="shared" si="183"/>
        <v>0</v>
      </c>
      <c r="F754" s="181"/>
      <c r="G754" s="206"/>
      <c r="H754" s="204">
        <f t="shared" si="184"/>
        <v>0</v>
      </c>
      <c r="I754" s="181"/>
      <c r="J754" s="206"/>
      <c r="K754" s="204">
        <f t="shared" si="185"/>
        <v>0</v>
      </c>
      <c r="L754" s="181"/>
      <c r="M754" s="206"/>
      <c r="N754" s="204">
        <f t="shared" si="186"/>
        <v>0</v>
      </c>
      <c r="O754" s="181"/>
      <c r="P754" s="206"/>
      <c r="Q754" s="204">
        <f t="shared" si="187"/>
        <v>0</v>
      </c>
      <c r="R754" s="181"/>
      <c r="S754" s="206"/>
      <c r="T754" s="204">
        <f t="shared" si="188"/>
        <v>0</v>
      </c>
    </row>
    <row r="755" spans="1:20" ht="23.25" customHeight="1">
      <c r="A755" s="215">
        <v>8</v>
      </c>
      <c r="B755" s="348" t="s">
        <v>28</v>
      </c>
      <c r="C755" s="181"/>
      <c r="D755" s="206"/>
      <c r="E755" s="204">
        <f t="shared" si="183"/>
        <v>0</v>
      </c>
      <c r="F755" s="181"/>
      <c r="G755" s="206"/>
      <c r="H755" s="204">
        <f t="shared" si="184"/>
        <v>0</v>
      </c>
      <c r="I755" s="181"/>
      <c r="J755" s="206"/>
      <c r="K755" s="204">
        <f t="shared" si="185"/>
        <v>0</v>
      </c>
      <c r="L755" s="181"/>
      <c r="M755" s="206"/>
      <c r="N755" s="204">
        <f t="shared" si="186"/>
        <v>0</v>
      </c>
      <c r="O755" s="181"/>
      <c r="P755" s="206"/>
      <c r="Q755" s="204">
        <f t="shared" si="187"/>
        <v>0</v>
      </c>
      <c r="R755" s="181"/>
      <c r="S755" s="206"/>
      <c r="T755" s="204">
        <f t="shared" si="188"/>
        <v>0</v>
      </c>
    </row>
    <row r="756" spans="1:20" ht="23.25" customHeight="1">
      <c r="A756" s="215">
        <v>9</v>
      </c>
      <c r="B756" s="348" t="s">
        <v>29</v>
      </c>
      <c r="C756" s="181"/>
      <c r="D756" s="206"/>
      <c r="E756" s="204">
        <f aca="true" t="shared" si="189" ref="E756:E769">IF(C756=0,0,IF(D756=0,"-100,0",IF(D756*100/C756&lt;200,ROUND(D756*100/C756-100,1),ROUND(D756/C756,1)&amp;" р")))</f>
        <v>0</v>
      </c>
      <c r="F756" s="181"/>
      <c r="G756" s="206"/>
      <c r="H756" s="204">
        <f aca="true" t="shared" si="190" ref="H756:H769">IF(F756=0,0,IF(G756=0,"-100,0",IF(G756*100/F756&lt;200,ROUND(G756*100/F756-100,1),ROUND(G756/F756,1)&amp;" р")))</f>
        <v>0</v>
      </c>
      <c r="I756" s="181"/>
      <c r="J756" s="206"/>
      <c r="K756" s="204">
        <f aca="true" t="shared" si="191" ref="K756:K769">IF(I756=0,0,IF(J756=0,"-100,0",IF(J756*100/I756&lt;200,ROUND(J756*100/I756-100,1),ROUND(J756/I756,1)&amp;" р")))</f>
        <v>0</v>
      </c>
      <c r="L756" s="181"/>
      <c r="M756" s="206"/>
      <c r="N756" s="204">
        <f aca="true" t="shared" si="192" ref="N756:N769">IF(L756=0,0,IF(M756=0,"-100,0",IF(M756*100/L756&lt;200,ROUND(M756*100/L756-100,1),ROUND(M756/L756,1)&amp;" р")))</f>
        <v>0</v>
      </c>
      <c r="O756" s="181"/>
      <c r="P756" s="206"/>
      <c r="Q756" s="204">
        <f aca="true" t="shared" si="193" ref="Q756:Q769">IF(O756=0,0,IF(P756=0,"-100,0",IF(P756*100/O756&lt;200,ROUND(P756*100/O756-100,1),ROUND(P756/O756,1)&amp;" р")))</f>
        <v>0</v>
      </c>
      <c r="R756" s="181"/>
      <c r="S756" s="206"/>
      <c r="T756" s="204">
        <f t="shared" si="188"/>
        <v>0</v>
      </c>
    </row>
    <row r="757" spans="1:20" ht="23.25" customHeight="1">
      <c r="A757" s="215">
        <v>10</v>
      </c>
      <c r="B757" s="348" t="s">
        <v>30</v>
      </c>
      <c r="C757" s="181"/>
      <c r="D757" s="206"/>
      <c r="E757" s="204">
        <f t="shared" si="189"/>
        <v>0</v>
      </c>
      <c r="F757" s="181"/>
      <c r="G757" s="206"/>
      <c r="H757" s="204">
        <f t="shared" si="190"/>
        <v>0</v>
      </c>
      <c r="I757" s="181"/>
      <c r="J757" s="206"/>
      <c r="K757" s="204">
        <f t="shared" si="191"/>
        <v>0</v>
      </c>
      <c r="L757" s="181"/>
      <c r="M757" s="206"/>
      <c r="N757" s="204">
        <f t="shared" si="192"/>
        <v>0</v>
      </c>
      <c r="O757" s="181"/>
      <c r="P757" s="206"/>
      <c r="Q757" s="204">
        <f t="shared" si="193"/>
        <v>0</v>
      </c>
      <c r="R757" s="181"/>
      <c r="S757" s="206"/>
      <c r="T757" s="204">
        <f t="shared" si="188"/>
        <v>0</v>
      </c>
    </row>
    <row r="758" spans="1:20" ht="23.25" customHeight="1">
      <c r="A758" s="215">
        <v>11</v>
      </c>
      <c r="B758" s="348" t="s">
        <v>31</v>
      </c>
      <c r="C758" s="181"/>
      <c r="D758" s="206"/>
      <c r="E758" s="204">
        <f t="shared" si="189"/>
        <v>0</v>
      </c>
      <c r="F758" s="181"/>
      <c r="G758" s="206"/>
      <c r="H758" s="204">
        <f t="shared" si="190"/>
        <v>0</v>
      </c>
      <c r="I758" s="181"/>
      <c r="J758" s="206"/>
      <c r="K758" s="204">
        <f t="shared" si="191"/>
        <v>0</v>
      </c>
      <c r="L758" s="181"/>
      <c r="M758" s="206"/>
      <c r="N758" s="204">
        <f t="shared" si="192"/>
        <v>0</v>
      </c>
      <c r="O758" s="181"/>
      <c r="P758" s="206"/>
      <c r="Q758" s="204">
        <f t="shared" si="193"/>
        <v>0</v>
      </c>
      <c r="R758" s="181"/>
      <c r="S758" s="206"/>
      <c r="T758" s="204">
        <f t="shared" si="188"/>
        <v>0</v>
      </c>
    </row>
    <row r="759" spans="1:20" ht="23.25" customHeight="1">
      <c r="A759" s="215">
        <v>12</v>
      </c>
      <c r="B759" s="348" t="s">
        <v>32</v>
      </c>
      <c r="C759" s="181"/>
      <c r="D759" s="206"/>
      <c r="E759" s="204">
        <f t="shared" si="189"/>
        <v>0</v>
      </c>
      <c r="F759" s="181"/>
      <c r="G759" s="206"/>
      <c r="H759" s="204">
        <f t="shared" si="190"/>
        <v>0</v>
      </c>
      <c r="I759" s="181"/>
      <c r="J759" s="206"/>
      <c r="K759" s="204">
        <f t="shared" si="191"/>
        <v>0</v>
      </c>
      <c r="L759" s="181"/>
      <c r="M759" s="206"/>
      <c r="N759" s="204">
        <f t="shared" si="192"/>
        <v>0</v>
      </c>
      <c r="O759" s="181"/>
      <c r="P759" s="206"/>
      <c r="Q759" s="204">
        <f t="shared" si="193"/>
        <v>0</v>
      </c>
      <c r="R759" s="181"/>
      <c r="S759" s="206"/>
      <c r="T759" s="204">
        <f t="shared" si="188"/>
        <v>0</v>
      </c>
    </row>
    <row r="760" spans="1:20" ht="23.25" customHeight="1">
      <c r="A760" s="215">
        <v>13</v>
      </c>
      <c r="B760" s="348" t="s">
        <v>33</v>
      </c>
      <c r="C760" s="181"/>
      <c r="D760" s="206"/>
      <c r="E760" s="204">
        <f t="shared" si="189"/>
        <v>0</v>
      </c>
      <c r="F760" s="181"/>
      <c r="G760" s="206"/>
      <c r="H760" s="204">
        <f t="shared" si="190"/>
        <v>0</v>
      </c>
      <c r="I760" s="181"/>
      <c r="J760" s="206"/>
      <c r="K760" s="204">
        <f t="shared" si="191"/>
        <v>0</v>
      </c>
      <c r="L760" s="181"/>
      <c r="M760" s="206"/>
      <c r="N760" s="204">
        <f t="shared" si="192"/>
        <v>0</v>
      </c>
      <c r="O760" s="181"/>
      <c r="P760" s="206"/>
      <c r="Q760" s="204">
        <f t="shared" si="193"/>
        <v>0</v>
      </c>
      <c r="R760" s="181"/>
      <c r="S760" s="206"/>
      <c r="T760" s="204">
        <f t="shared" si="188"/>
        <v>0</v>
      </c>
    </row>
    <row r="761" spans="1:20" ht="23.25" customHeight="1">
      <c r="A761" s="215">
        <v>14</v>
      </c>
      <c r="B761" s="348" t="s">
        <v>34</v>
      </c>
      <c r="C761" s="181"/>
      <c r="D761" s="206"/>
      <c r="E761" s="204">
        <f t="shared" si="189"/>
        <v>0</v>
      </c>
      <c r="F761" s="181"/>
      <c r="G761" s="206"/>
      <c r="H761" s="204">
        <f t="shared" si="190"/>
        <v>0</v>
      </c>
      <c r="I761" s="181"/>
      <c r="J761" s="206"/>
      <c r="K761" s="204">
        <f t="shared" si="191"/>
        <v>0</v>
      </c>
      <c r="L761" s="181"/>
      <c r="M761" s="206"/>
      <c r="N761" s="204">
        <f t="shared" si="192"/>
        <v>0</v>
      </c>
      <c r="O761" s="181"/>
      <c r="P761" s="206"/>
      <c r="Q761" s="204">
        <f t="shared" si="193"/>
        <v>0</v>
      </c>
      <c r="R761" s="181"/>
      <c r="S761" s="206"/>
      <c r="T761" s="204">
        <f t="shared" si="188"/>
        <v>0</v>
      </c>
    </row>
    <row r="762" spans="1:20" ht="23.25" customHeight="1">
      <c r="A762" s="215">
        <v>15</v>
      </c>
      <c r="B762" s="348" t="s">
        <v>35</v>
      </c>
      <c r="C762" s="181"/>
      <c r="D762" s="206"/>
      <c r="E762" s="204">
        <f t="shared" si="189"/>
        <v>0</v>
      </c>
      <c r="F762" s="181"/>
      <c r="G762" s="206"/>
      <c r="H762" s="204">
        <f t="shared" si="190"/>
        <v>0</v>
      </c>
      <c r="I762" s="181"/>
      <c r="J762" s="206"/>
      <c r="K762" s="204">
        <f t="shared" si="191"/>
        <v>0</v>
      </c>
      <c r="L762" s="181"/>
      <c r="M762" s="206"/>
      <c r="N762" s="204">
        <f t="shared" si="192"/>
        <v>0</v>
      </c>
      <c r="O762" s="181"/>
      <c r="P762" s="206"/>
      <c r="Q762" s="204">
        <f t="shared" si="193"/>
        <v>0</v>
      </c>
      <c r="R762" s="181"/>
      <c r="S762" s="206"/>
      <c r="T762" s="204">
        <f t="shared" si="188"/>
        <v>0</v>
      </c>
    </row>
    <row r="763" spans="1:20" ht="23.25" customHeight="1">
      <c r="A763" s="215">
        <v>16</v>
      </c>
      <c r="B763" s="348" t="s">
        <v>36</v>
      </c>
      <c r="C763" s="181"/>
      <c r="D763" s="206"/>
      <c r="E763" s="204">
        <f t="shared" si="189"/>
        <v>0</v>
      </c>
      <c r="F763" s="181"/>
      <c r="G763" s="206"/>
      <c r="H763" s="204">
        <f t="shared" si="190"/>
        <v>0</v>
      </c>
      <c r="I763" s="181"/>
      <c r="J763" s="206"/>
      <c r="K763" s="204">
        <f t="shared" si="191"/>
        <v>0</v>
      </c>
      <c r="L763" s="181"/>
      <c r="M763" s="206"/>
      <c r="N763" s="204">
        <f t="shared" si="192"/>
        <v>0</v>
      </c>
      <c r="O763" s="181"/>
      <c r="P763" s="206"/>
      <c r="Q763" s="204">
        <f t="shared" si="193"/>
        <v>0</v>
      </c>
      <c r="R763" s="181"/>
      <c r="S763" s="206"/>
      <c r="T763" s="204">
        <f t="shared" si="188"/>
        <v>0</v>
      </c>
    </row>
    <row r="764" spans="1:20" ht="23.25" customHeight="1">
      <c r="A764" s="215">
        <v>17</v>
      </c>
      <c r="B764" s="348" t="s">
        <v>37</v>
      </c>
      <c r="C764" s="181"/>
      <c r="D764" s="206"/>
      <c r="E764" s="204">
        <f t="shared" si="189"/>
        <v>0</v>
      </c>
      <c r="F764" s="181"/>
      <c r="G764" s="206"/>
      <c r="H764" s="204">
        <f t="shared" si="190"/>
        <v>0</v>
      </c>
      <c r="I764" s="181"/>
      <c r="J764" s="206"/>
      <c r="K764" s="204">
        <f t="shared" si="191"/>
        <v>0</v>
      </c>
      <c r="L764" s="181"/>
      <c r="M764" s="206"/>
      <c r="N764" s="204">
        <f t="shared" si="192"/>
        <v>0</v>
      </c>
      <c r="O764" s="181"/>
      <c r="P764" s="206"/>
      <c r="Q764" s="204">
        <f t="shared" si="193"/>
        <v>0</v>
      </c>
      <c r="R764" s="181"/>
      <c r="S764" s="206"/>
      <c r="T764" s="204">
        <f t="shared" si="188"/>
        <v>0</v>
      </c>
    </row>
    <row r="765" spans="1:20" ht="23.25" customHeight="1">
      <c r="A765" s="215">
        <v>18</v>
      </c>
      <c r="B765" s="348" t="s">
        <v>38</v>
      </c>
      <c r="C765" s="181"/>
      <c r="D765" s="206"/>
      <c r="E765" s="204">
        <f t="shared" si="189"/>
        <v>0</v>
      </c>
      <c r="F765" s="181"/>
      <c r="G765" s="206"/>
      <c r="H765" s="204">
        <f t="shared" si="190"/>
        <v>0</v>
      </c>
      <c r="I765" s="181"/>
      <c r="J765" s="206"/>
      <c r="K765" s="204">
        <f t="shared" si="191"/>
        <v>0</v>
      </c>
      <c r="L765" s="181"/>
      <c r="M765" s="206"/>
      <c r="N765" s="204">
        <f t="shared" si="192"/>
        <v>0</v>
      </c>
      <c r="O765" s="181"/>
      <c r="P765" s="206"/>
      <c r="Q765" s="204">
        <f t="shared" si="193"/>
        <v>0</v>
      </c>
      <c r="R765" s="181"/>
      <c r="S765" s="206"/>
      <c r="T765" s="204">
        <f t="shared" si="188"/>
        <v>0</v>
      </c>
    </row>
    <row r="766" spans="1:20" ht="23.25" customHeight="1">
      <c r="A766" s="215">
        <v>19</v>
      </c>
      <c r="B766" s="348" t="s">
        <v>39</v>
      </c>
      <c r="C766" s="181"/>
      <c r="D766" s="206"/>
      <c r="E766" s="204">
        <f t="shared" si="189"/>
        <v>0</v>
      </c>
      <c r="F766" s="181"/>
      <c r="G766" s="206"/>
      <c r="H766" s="204">
        <f t="shared" si="190"/>
        <v>0</v>
      </c>
      <c r="I766" s="181"/>
      <c r="J766" s="206"/>
      <c r="K766" s="204">
        <f t="shared" si="191"/>
        <v>0</v>
      </c>
      <c r="L766" s="181"/>
      <c r="M766" s="206"/>
      <c r="N766" s="204">
        <f t="shared" si="192"/>
        <v>0</v>
      </c>
      <c r="O766" s="181"/>
      <c r="P766" s="206"/>
      <c r="Q766" s="204">
        <f t="shared" si="193"/>
        <v>0</v>
      </c>
      <c r="R766" s="181"/>
      <c r="S766" s="206"/>
      <c r="T766" s="204">
        <f t="shared" si="188"/>
        <v>0</v>
      </c>
    </row>
    <row r="767" spans="1:20" ht="23.25" customHeight="1">
      <c r="A767" s="215">
        <v>20</v>
      </c>
      <c r="B767" s="348" t="s">
        <v>40</v>
      </c>
      <c r="C767" s="181"/>
      <c r="D767" s="206"/>
      <c r="E767" s="204">
        <f t="shared" si="189"/>
        <v>0</v>
      </c>
      <c r="F767" s="181"/>
      <c r="G767" s="206"/>
      <c r="H767" s="204">
        <f t="shared" si="190"/>
        <v>0</v>
      </c>
      <c r="I767" s="181"/>
      <c r="J767" s="206"/>
      <c r="K767" s="204">
        <f t="shared" si="191"/>
        <v>0</v>
      </c>
      <c r="L767" s="181"/>
      <c r="M767" s="206"/>
      <c r="N767" s="204">
        <f t="shared" si="192"/>
        <v>0</v>
      </c>
      <c r="O767" s="181"/>
      <c r="P767" s="206"/>
      <c r="Q767" s="204">
        <f t="shared" si="193"/>
        <v>0</v>
      </c>
      <c r="R767" s="181"/>
      <c r="S767" s="206"/>
      <c r="T767" s="204">
        <f t="shared" si="188"/>
        <v>0</v>
      </c>
    </row>
    <row r="768" spans="1:20" ht="23.25" customHeight="1" thickBot="1">
      <c r="A768" s="346">
        <v>21</v>
      </c>
      <c r="B768" s="344" t="s">
        <v>447</v>
      </c>
      <c r="C768" s="181"/>
      <c r="D768" s="206"/>
      <c r="E768" s="204">
        <f t="shared" si="189"/>
        <v>0</v>
      </c>
      <c r="F768" s="181"/>
      <c r="G768" s="206"/>
      <c r="H768" s="204">
        <f t="shared" si="190"/>
        <v>0</v>
      </c>
      <c r="I768" s="181"/>
      <c r="J768" s="206"/>
      <c r="K768" s="204">
        <f t="shared" si="191"/>
        <v>0</v>
      </c>
      <c r="L768" s="181"/>
      <c r="M768" s="206"/>
      <c r="N768" s="204">
        <f t="shared" si="192"/>
        <v>0</v>
      </c>
      <c r="O768" s="181"/>
      <c r="P768" s="206"/>
      <c r="Q768" s="204">
        <f t="shared" si="193"/>
        <v>0</v>
      </c>
      <c r="R768" s="181"/>
      <c r="S768" s="206"/>
      <c r="T768" s="204">
        <f t="shared" si="188"/>
        <v>0</v>
      </c>
    </row>
    <row r="769" spans="1:20" ht="23.25" customHeight="1" thickBot="1">
      <c r="A769" s="216">
        <v>22</v>
      </c>
      <c r="B769" s="341" t="s">
        <v>564</v>
      </c>
      <c r="C769" s="207">
        <v>0</v>
      </c>
      <c r="D769" s="214">
        <v>0</v>
      </c>
      <c r="E769" s="64">
        <f t="shared" si="189"/>
        <v>0</v>
      </c>
      <c r="F769" s="207">
        <v>0</v>
      </c>
      <c r="G769" s="214">
        <v>0</v>
      </c>
      <c r="H769" s="64">
        <f t="shared" si="190"/>
        <v>0</v>
      </c>
      <c r="I769" s="207">
        <v>0</v>
      </c>
      <c r="J769" s="214">
        <v>0</v>
      </c>
      <c r="K769" s="64">
        <f t="shared" si="191"/>
        <v>0</v>
      </c>
      <c r="L769" s="207">
        <v>0</v>
      </c>
      <c r="M769" s="214">
        <v>0</v>
      </c>
      <c r="N769" s="64">
        <f t="shared" si="192"/>
        <v>0</v>
      </c>
      <c r="O769" s="207">
        <v>0</v>
      </c>
      <c r="P769" s="214">
        <v>0</v>
      </c>
      <c r="Q769" s="64">
        <f t="shared" si="193"/>
        <v>0</v>
      </c>
      <c r="R769" s="207">
        <v>0</v>
      </c>
      <c r="S769" s="214">
        <v>0</v>
      </c>
      <c r="T769" s="64">
        <f>IF(R769=0,0,IF(S769=0,"-100,0",IF(S769*100/R769&lt;200,ROUND(S769*100/R769-100,1),ROUND(S769/R769,1)&amp;" р")))</f>
        <v>0</v>
      </c>
    </row>
    <row r="770" spans="1:20" ht="6.75" customHeight="1">
      <c r="A770" s="75"/>
      <c r="B770" s="76"/>
      <c r="C770" s="77"/>
      <c r="D770" s="77"/>
      <c r="E770" s="78"/>
      <c r="F770" s="77"/>
      <c r="G770" s="77"/>
      <c r="H770" s="78"/>
      <c r="I770" s="79"/>
      <c r="J770" s="79"/>
      <c r="K770" s="67"/>
      <c r="L770" s="67"/>
      <c r="M770" s="67"/>
      <c r="N770" s="67"/>
      <c r="O770" s="67"/>
      <c r="P770" s="67"/>
      <c r="Q770" s="67"/>
      <c r="R770" s="67"/>
      <c r="S770" s="67"/>
      <c r="T770" s="67"/>
    </row>
    <row r="771" spans="1:20" ht="15.75">
      <c r="A771" s="80" t="s">
        <v>684</v>
      </c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67"/>
      <c r="M771" s="67"/>
      <c r="N771" s="67"/>
      <c r="O771" s="67"/>
      <c r="P771" s="67"/>
      <c r="Q771" s="67"/>
      <c r="R771" s="67"/>
      <c r="S771" s="67"/>
      <c r="T771" s="67"/>
    </row>
    <row r="772" spans="1:20" ht="6.75" customHeight="1" thickBot="1">
      <c r="A772" s="67"/>
      <c r="B772" s="6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67"/>
      <c r="R772" s="67"/>
      <c r="S772" s="67"/>
      <c r="T772" s="67"/>
    </row>
    <row r="773" spans="1:20" ht="25.5" customHeight="1" thickBot="1">
      <c r="A773" s="666" t="s">
        <v>202</v>
      </c>
      <c r="B773" s="669" t="s">
        <v>203</v>
      </c>
      <c r="C773" s="670" t="s">
        <v>638</v>
      </c>
      <c r="D773" s="670"/>
      <c r="E773" s="670"/>
      <c r="F773" s="670"/>
      <c r="G773" s="670"/>
      <c r="H773" s="670"/>
      <c r="I773" s="670"/>
      <c r="J773" s="670"/>
      <c r="K773" s="670"/>
      <c r="L773" s="670" t="s">
        <v>179</v>
      </c>
      <c r="M773" s="670"/>
      <c r="N773" s="670"/>
      <c r="O773" s="670"/>
      <c r="P773" s="670"/>
      <c r="Q773" s="670"/>
      <c r="R773" s="670"/>
      <c r="S773" s="670"/>
      <c r="T773" s="670"/>
    </row>
    <row r="774" spans="1:20" ht="47.25" customHeight="1" thickBot="1">
      <c r="A774" s="667"/>
      <c r="B774" s="669"/>
      <c r="C774" s="670" t="s">
        <v>240</v>
      </c>
      <c r="D774" s="670"/>
      <c r="E774" s="670"/>
      <c r="F774" s="670" t="s">
        <v>241</v>
      </c>
      <c r="G774" s="670"/>
      <c r="H774" s="670"/>
      <c r="I774" s="670" t="s">
        <v>242</v>
      </c>
      <c r="J774" s="670"/>
      <c r="K774" s="670"/>
      <c r="L774" s="670" t="s">
        <v>240</v>
      </c>
      <c r="M774" s="670"/>
      <c r="N774" s="670"/>
      <c r="O774" s="670" t="s">
        <v>241</v>
      </c>
      <c r="P774" s="670"/>
      <c r="Q774" s="670"/>
      <c r="R774" s="670" t="s">
        <v>242</v>
      </c>
      <c r="S774" s="670"/>
      <c r="T774" s="670"/>
    </row>
    <row r="775" spans="1:20" ht="21.75" customHeight="1" thickBot="1">
      <c r="A775" s="668"/>
      <c r="B775" s="669"/>
      <c r="C775" s="81">
        <f>C747</f>
        <v>2012</v>
      </c>
      <c r="D775" s="211">
        <f>D747</f>
        <v>2013</v>
      </c>
      <c r="E775" s="212" t="s">
        <v>204</v>
      </c>
      <c r="F775" s="81">
        <f>C775</f>
        <v>2012</v>
      </c>
      <c r="G775" s="211">
        <f>D775</f>
        <v>2013</v>
      </c>
      <c r="H775" s="212" t="s">
        <v>204</v>
      </c>
      <c r="I775" s="81">
        <f>F775</f>
        <v>2012</v>
      </c>
      <c r="J775" s="211">
        <f>G775</f>
        <v>2013</v>
      </c>
      <c r="K775" s="212" t="s">
        <v>204</v>
      </c>
      <c r="L775" s="81">
        <f>I775</f>
        <v>2012</v>
      </c>
      <c r="M775" s="211">
        <f>J775</f>
        <v>2013</v>
      </c>
      <c r="N775" s="212" t="s">
        <v>204</v>
      </c>
      <c r="O775" s="81">
        <f>L775</f>
        <v>2012</v>
      </c>
      <c r="P775" s="211">
        <f>M775</f>
        <v>2013</v>
      </c>
      <c r="Q775" s="212" t="s">
        <v>204</v>
      </c>
      <c r="R775" s="81">
        <f>O775</f>
        <v>2012</v>
      </c>
      <c r="S775" s="211">
        <f>P775</f>
        <v>2013</v>
      </c>
      <c r="T775" s="212" t="s">
        <v>204</v>
      </c>
    </row>
    <row r="776" spans="1:20" ht="23.25" customHeight="1">
      <c r="A776" s="345">
        <v>1</v>
      </c>
      <c r="B776" s="347" t="s">
        <v>21</v>
      </c>
      <c r="C776" s="180"/>
      <c r="D776" s="205"/>
      <c r="E776" s="203">
        <f aca="true" t="shared" si="194" ref="E776:E783">IF(C776=0,0,IF(D776=0,"-100,0",IF(D776*100/C776&lt;200,ROUND(D776*100/C776-100,1),ROUND(D776/C776,1)&amp;" р")))</f>
        <v>0</v>
      </c>
      <c r="F776" s="180"/>
      <c r="G776" s="205"/>
      <c r="H776" s="203">
        <f aca="true" t="shared" si="195" ref="H776:H783">IF(F776=0,0,IF(G776=0,"-100,0",IF(G776*100/F776&lt;200,ROUND(G776*100/F776-100,1),ROUND(G776/F776,1)&amp;" р")))</f>
        <v>0</v>
      </c>
      <c r="I776" s="180"/>
      <c r="J776" s="205"/>
      <c r="K776" s="203">
        <f aca="true" t="shared" si="196" ref="K776:K783">IF(I776=0,0,IF(J776=0,"-100,0",IF(J776*100/I776&lt;200,ROUND(J776*100/I776-100,1),ROUND(J776/I776,1)&amp;" р")))</f>
        <v>0</v>
      </c>
      <c r="L776" s="180"/>
      <c r="M776" s="205"/>
      <c r="N776" s="203">
        <f aca="true" t="shared" si="197" ref="N776:N783">IF(L776=0,0,IF(M776=0,"-100,0",IF(M776*100/L776&lt;200,ROUND(M776*100/L776-100,1),ROUND(M776/L776,1)&amp;" р")))</f>
        <v>0</v>
      </c>
      <c r="O776" s="180"/>
      <c r="P776" s="205"/>
      <c r="Q776" s="203">
        <f aca="true" t="shared" si="198" ref="Q776:Q783">IF(O776=0,0,IF(P776=0,"-100,0",IF(P776*100/O776&lt;200,ROUND(P776*100/O776-100,1),ROUND(P776/O776,1)&amp;" р")))</f>
        <v>0</v>
      </c>
      <c r="R776" s="180"/>
      <c r="S776" s="205"/>
      <c r="T776" s="203">
        <f aca="true" t="shared" si="199" ref="T776:T796">IF(R776=0,0,IF(S776=0,"-100,0",IF(S776*100/R776&lt;200,ROUND(S776*100/R776-100,1),ROUND(S776/R776,1)&amp;" р")))</f>
        <v>0</v>
      </c>
    </row>
    <row r="777" spans="1:20" ht="23.25" customHeight="1">
      <c r="A777" s="215">
        <v>2</v>
      </c>
      <c r="B777" s="348" t="s">
        <v>22</v>
      </c>
      <c r="C777" s="181"/>
      <c r="D777" s="206"/>
      <c r="E777" s="204">
        <f t="shared" si="194"/>
        <v>0</v>
      </c>
      <c r="F777" s="181"/>
      <c r="G777" s="206"/>
      <c r="H777" s="204">
        <f t="shared" si="195"/>
        <v>0</v>
      </c>
      <c r="I777" s="181"/>
      <c r="J777" s="206">
        <v>50</v>
      </c>
      <c r="K777" s="204">
        <f t="shared" si="196"/>
        <v>0</v>
      </c>
      <c r="L777" s="181"/>
      <c r="M777" s="206"/>
      <c r="N777" s="204">
        <f t="shared" si="197"/>
        <v>0</v>
      </c>
      <c r="O777" s="181"/>
      <c r="P777" s="206"/>
      <c r="Q777" s="204">
        <f t="shared" si="198"/>
        <v>0</v>
      </c>
      <c r="R777" s="181"/>
      <c r="S777" s="206">
        <v>50</v>
      </c>
      <c r="T777" s="204">
        <f t="shared" si="199"/>
        <v>0</v>
      </c>
    </row>
    <row r="778" spans="1:20" ht="23.25" customHeight="1">
      <c r="A778" s="215">
        <v>3</v>
      </c>
      <c r="B778" s="348" t="s">
        <v>23</v>
      </c>
      <c r="C778" s="181"/>
      <c r="D778" s="206"/>
      <c r="E778" s="204">
        <f t="shared" si="194"/>
        <v>0</v>
      </c>
      <c r="F778" s="181"/>
      <c r="G778" s="206"/>
      <c r="H778" s="204">
        <f t="shared" si="195"/>
        <v>0</v>
      </c>
      <c r="I778" s="181"/>
      <c r="J778" s="206"/>
      <c r="K778" s="204">
        <f t="shared" si="196"/>
        <v>0</v>
      </c>
      <c r="L778" s="181"/>
      <c r="M778" s="206"/>
      <c r="N778" s="204">
        <f t="shared" si="197"/>
        <v>0</v>
      </c>
      <c r="O778" s="181"/>
      <c r="P778" s="206"/>
      <c r="Q778" s="204">
        <f t="shared" si="198"/>
        <v>0</v>
      </c>
      <c r="R778" s="181"/>
      <c r="S778" s="206"/>
      <c r="T778" s="204">
        <f t="shared" si="199"/>
        <v>0</v>
      </c>
    </row>
    <row r="779" spans="1:20" ht="23.25" customHeight="1">
      <c r="A779" s="215">
        <v>4</v>
      </c>
      <c r="B779" s="348" t="s">
        <v>24</v>
      </c>
      <c r="C779" s="181"/>
      <c r="D779" s="206"/>
      <c r="E779" s="204">
        <f t="shared" si="194"/>
        <v>0</v>
      </c>
      <c r="F779" s="181"/>
      <c r="G779" s="206"/>
      <c r="H779" s="204">
        <f t="shared" si="195"/>
        <v>0</v>
      </c>
      <c r="I779" s="181"/>
      <c r="J779" s="206"/>
      <c r="K779" s="204">
        <f t="shared" si="196"/>
        <v>0</v>
      </c>
      <c r="L779" s="181"/>
      <c r="M779" s="206"/>
      <c r="N779" s="204">
        <f t="shared" si="197"/>
        <v>0</v>
      </c>
      <c r="O779" s="181"/>
      <c r="P779" s="206"/>
      <c r="Q779" s="204">
        <f t="shared" si="198"/>
        <v>0</v>
      </c>
      <c r="R779" s="181"/>
      <c r="S779" s="206"/>
      <c r="T779" s="204">
        <f t="shared" si="199"/>
        <v>0</v>
      </c>
    </row>
    <row r="780" spans="1:20" ht="23.25" customHeight="1">
      <c r="A780" s="215">
        <v>5</v>
      </c>
      <c r="B780" s="348" t="s">
        <v>25</v>
      </c>
      <c r="C780" s="181"/>
      <c r="D780" s="206"/>
      <c r="E780" s="204">
        <f t="shared" si="194"/>
        <v>0</v>
      </c>
      <c r="F780" s="181"/>
      <c r="G780" s="206"/>
      <c r="H780" s="204">
        <f t="shared" si="195"/>
        <v>0</v>
      </c>
      <c r="I780" s="181"/>
      <c r="J780" s="206"/>
      <c r="K780" s="204">
        <f t="shared" si="196"/>
        <v>0</v>
      </c>
      <c r="L780" s="181"/>
      <c r="M780" s="206"/>
      <c r="N780" s="204">
        <f t="shared" si="197"/>
        <v>0</v>
      </c>
      <c r="O780" s="181"/>
      <c r="P780" s="206"/>
      <c r="Q780" s="204">
        <f t="shared" si="198"/>
        <v>0</v>
      </c>
      <c r="R780" s="181"/>
      <c r="S780" s="206"/>
      <c r="T780" s="204">
        <f t="shared" si="199"/>
        <v>0</v>
      </c>
    </row>
    <row r="781" spans="1:20" ht="23.25" customHeight="1">
      <c r="A781" s="215">
        <v>6</v>
      </c>
      <c r="B781" s="348" t="s">
        <v>26</v>
      </c>
      <c r="C781" s="181"/>
      <c r="D781" s="206"/>
      <c r="E781" s="204">
        <f t="shared" si="194"/>
        <v>0</v>
      </c>
      <c r="F781" s="181"/>
      <c r="G781" s="206"/>
      <c r="H781" s="204">
        <f t="shared" si="195"/>
        <v>0</v>
      </c>
      <c r="I781" s="181"/>
      <c r="J781" s="206"/>
      <c r="K781" s="204">
        <f t="shared" si="196"/>
        <v>0</v>
      </c>
      <c r="L781" s="181"/>
      <c r="M781" s="206"/>
      <c r="N781" s="204">
        <f t="shared" si="197"/>
        <v>0</v>
      </c>
      <c r="O781" s="181"/>
      <c r="P781" s="206"/>
      <c r="Q781" s="204">
        <f t="shared" si="198"/>
        <v>0</v>
      </c>
      <c r="R781" s="181"/>
      <c r="S781" s="206"/>
      <c r="T781" s="204">
        <f t="shared" si="199"/>
        <v>0</v>
      </c>
    </row>
    <row r="782" spans="1:20" ht="23.25" customHeight="1">
      <c r="A782" s="215">
        <v>7</v>
      </c>
      <c r="B782" s="348" t="s">
        <v>27</v>
      </c>
      <c r="C782" s="181"/>
      <c r="D782" s="206"/>
      <c r="E782" s="204">
        <f t="shared" si="194"/>
        <v>0</v>
      </c>
      <c r="F782" s="181"/>
      <c r="G782" s="206"/>
      <c r="H782" s="204">
        <f t="shared" si="195"/>
        <v>0</v>
      </c>
      <c r="I782" s="181"/>
      <c r="J782" s="206"/>
      <c r="K782" s="204">
        <f t="shared" si="196"/>
        <v>0</v>
      </c>
      <c r="L782" s="181"/>
      <c r="M782" s="206"/>
      <c r="N782" s="204">
        <f t="shared" si="197"/>
        <v>0</v>
      </c>
      <c r="O782" s="181"/>
      <c r="P782" s="206"/>
      <c r="Q782" s="204">
        <f t="shared" si="198"/>
        <v>0</v>
      </c>
      <c r="R782" s="181"/>
      <c r="S782" s="206"/>
      <c r="T782" s="204">
        <f t="shared" si="199"/>
        <v>0</v>
      </c>
    </row>
    <row r="783" spans="1:20" ht="23.25" customHeight="1">
      <c r="A783" s="215">
        <v>8</v>
      </c>
      <c r="B783" s="348" t="s">
        <v>28</v>
      </c>
      <c r="C783" s="181"/>
      <c r="D783" s="206"/>
      <c r="E783" s="204">
        <f t="shared" si="194"/>
        <v>0</v>
      </c>
      <c r="F783" s="181"/>
      <c r="G783" s="206"/>
      <c r="H783" s="204">
        <f t="shared" si="195"/>
        <v>0</v>
      </c>
      <c r="I783" s="181"/>
      <c r="J783" s="206"/>
      <c r="K783" s="204">
        <f t="shared" si="196"/>
        <v>0</v>
      </c>
      <c r="L783" s="181"/>
      <c r="M783" s="206"/>
      <c r="N783" s="204">
        <f t="shared" si="197"/>
        <v>0</v>
      </c>
      <c r="O783" s="181"/>
      <c r="P783" s="206"/>
      <c r="Q783" s="204">
        <f t="shared" si="198"/>
        <v>0</v>
      </c>
      <c r="R783" s="181"/>
      <c r="S783" s="206"/>
      <c r="T783" s="204">
        <f t="shared" si="199"/>
        <v>0</v>
      </c>
    </row>
    <row r="784" spans="1:20" ht="23.25" customHeight="1">
      <c r="A784" s="215">
        <v>9</v>
      </c>
      <c r="B784" s="348" t="s">
        <v>29</v>
      </c>
      <c r="C784" s="181"/>
      <c r="D784" s="206"/>
      <c r="E784" s="204">
        <f aca="true" t="shared" si="200" ref="E784:E797">IF(C784=0,0,IF(D784=0,"-100,0",IF(D784*100/C784&lt;200,ROUND(D784*100/C784-100,1),ROUND(D784/C784,1)&amp;" р")))</f>
        <v>0</v>
      </c>
      <c r="F784" s="181"/>
      <c r="G784" s="206"/>
      <c r="H784" s="204">
        <f aca="true" t="shared" si="201" ref="H784:H797">IF(F784=0,0,IF(G784=0,"-100,0",IF(G784*100/F784&lt;200,ROUND(G784*100/F784-100,1),ROUND(G784/F784,1)&amp;" р")))</f>
        <v>0</v>
      </c>
      <c r="I784" s="181"/>
      <c r="J784" s="206"/>
      <c r="K784" s="204">
        <f aca="true" t="shared" si="202" ref="K784:K797">IF(I784=0,0,IF(J784=0,"-100,0",IF(J784*100/I784&lt;200,ROUND(J784*100/I784-100,1),ROUND(J784/I784,1)&amp;" р")))</f>
        <v>0</v>
      </c>
      <c r="L784" s="181"/>
      <c r="M784" s="206"/>
      <c r="N784" s="204">
        <f aca="true" t="shared" si="203" ref="N784:N797">IF(L784=0,0,IF(M784=0,"-100,0",IF(M784*100/L784&lt;200,ROUND(M784*100/L784-100,1),ROUND(M784/L784,1)&amp;" р")))</f>
        <v>0</v>
      </c>
      <c r="O784" s="181"/>
      <c r="P784" s="206"/>
      <c r="Q784" s="204">
        <f aca="true" t="shared" si="204" ref="Q784:Q797">IF(O784=0,0,IF(P784=0,"-100,0",IF(P784*100/O784&lt;200,ROUND(P784*100/O784-100,1),ROUND(P784/O784,1)&amp;" р")))</f>
        <v>0</v>
      </c>
      <c r="R784" s="181"/>
      <c r="S784" s="206"/>
      <c r="T784" s="204">
        <f t="shared" si="199"/>
        <v>0</v>
      </c>
    </row>
    <row r="785" spans="1:20" ht="23.25" customHeight="1">
      <c r="A785" s="215">
        <v>10</v>
      </c>
      <c r="B785" s="348" t="s">
        <v>30</v>
      </c>
      <c r="C785" s="181"/>
      <c r="D785" s="206"/>
      <c r="E785" s="204">
        <f t="shared" si="200"/>
        <v>0</v>
      </c>
      <c r="F785" s="181"/>
      <c r="G785" s="206"/>
      <c r="H785" s="204">
        <f t="shared" si="201"/>
        <v>0</v>
      </c>
      <c r="I785" s="181"/>
      <c r="J785" s="206"/>
      <c r="K785" s="204">
        <f t="shared" si="202"/>
        <v>0</v>
      </c>
      <c r="L785" s="181"/>
      <c r="M785" s="206"/>
      <c r="N785" s="204">
        <f t="shared" si="203"/>
        <v>0</v>
      </c>
      <c r="O785" s="181"/>
      <c r="P785" s="206"/>
      <c r="Q785" s="204">
        <f t="shared" si="204"/>
        <v>0</v>
      </c>
      <c r="R785" s="181"/>
      <c r="S785" s="206"/>
      <c r="T785" s="204">
        <f t="shared" si="199"/>
        <v>0</v>
      </c>
    </row>
    <row r="786" spans="1:20" ht="23.25" customHeight="1">
      <c r="A786" s="215">
        <v>11</v>
      </c>
      <c r="B786" s="348" t="s">
        <v>31</v>
      </c>
      <c r="C786" s="181"/>
      <c r="D786" s="206"/>
      <c r="E786" s="204">
        <f t="shared" si="200"/>
        <v>0</v>
      </c>
      <c r="F786" s="181"/>
      <c r="G786" s="206"/>
      <c r="H786" s="204">
        <f t="shared" si="201"/>
        <v>0</v>
      </c>
      <c r="I786" s="181"/>
      <c r="J786" s="206"/>
      <c r="K786" s="204">
        <f t="shared" si="202"/>
        <v>0</v>
      </c>
      <c r="L786" s="181"/>
      <c r="M786" s="206"/>
      <c r="N786" s="204">
        <f t="shared" si="203"/>
        <v>0</v>
      </c>
      <c r="O786" s="181"/>
      <c r="P786" s="206"/>
      <c r="Q786" s="204">
        <f t="shared" si="204"/>
        <v>0</v>
      </c>
      <c r="R786" s="181"/>
      <c r="S786" s="206"/>
      <c r="T786" s="204">
        <f t="shared" si="199"/>
        <v>0</v>
      </c>
    </row>
    <row r="787" spans="1:20" ht="23.25" customHeight="1">
      <c r="A787" s="215">
        <v>12</v>
      </c>
      <c r="B787" s="348" t="s">
        <v>32</v>
      </c>
      <c r="C787" s="181"/>
      <c r="D787" s="206"/>
      <c r="E787" s="204">
        <f t="shared" si="200"/>
        <v>0</v>
      </c>
      <c r="F787" s="181"/>
      <c r="G787" s="206"/>
      <c r="H787" s="204">
        <f t="shared" si="201"/>
        <v>0</v>
      </c>
      <c r="I787" s="181"/>
      <c r="J787" s="206"/>
      <c r="K787" s="204">
        <f t="shared" si="202"/>
        <v>0</v>
      </c>
      <c r="L787" s="181"/>
      <c r="M787" s="206"/>
      <c r="N787" s="204">
        <f t="shared" si="203"/>
        <v>0</v>
      </c>
      <c r="O787" s="181"/>
      <c r="P787" s="206"/>
      <c r="Q787" s="204">
        <f t="shared" si="204"/>
        <v>0</v>
      </c>
      <c r="R787" s="181"/>
      <c r="S787" s="206"/>
      <c r="T787" s="204">
        <f t="shared" si="199"/>
        <v>0</v>
      </c>
    </row>
    <row r="788" spans="1:20" ht="23.25" customHeight="1">
      <c r="A788" s="215">
        <v>13</v>
      </c>
      <c r="B788" s="348" t="s">
        <v>33</v>
      </c>
      <c r="C788" s="181"/>
      <c r="D788" s="206"/>
      <c r="E788" s="204">
        <f t="shared" si="200"/>
        <v>0</v>
      </c>
      <c r="F788" s="181"/>
      <c r="G788" s="206"/>
      <c r="H788" s="204">
        <f t="shared" si="201"/>
        <v>0</v>
      </c>
      <c r="I788" s="181"/>
      <c r="J788" s="206"/>
      <c r="K788" s="204">
        <f t="shared" si="202"/>
        <v>0</v>
      </c>
      <c r="L788" s="181"/>
      <c r="M788" s="206"/>
      <c r="N788" s="204">
        <f t="shared" si="203"/>
        <v>0</v>
      </c>
      <c r="O788" s="181"/>
      <c r="P788" s="206"/>
      <c r="Q788" s="204">
        <f t="shared" si="204"/>
        <v>0</v>
      </c>
      <c r="R788" s="181"/>
      <c r="S788" s="206"/>
      <c r="T788" s="204">
        <f t="shared" si="199"/>
        <v>0</v>
      </c>
    </row>
    <row r="789" spans="1:20" ht="23.25" customHeight="1">
      <c r="A789" s="215">
        <v>14</v>
      </c>
      <c r="B789" s="348" t="s">
        <v>34</v>
      </c>
      <c r="C789" s="181"/>
      <c r="D789" s="206"/>
      <c r="E789" s="204">
        <f t="shared" si="200"/>
        <v>0</v>
      </c>
      <c r="F789" s="181"/>
      <c r="G789" s="206"/>
      <c r="H789" s="204">
        <f t="shared" si="201"/>
        <v>0</v>
      </c>
      <c r="I789" s="181"/>
      <c r="J789" s="206"/>
      <c r="K789" s="204">
        <f t="shared" si="202"/>
        <v>0</v>
      </c>
      <c r="L789" s="181"/>
      <c r="M789" s="206"/>
      <c r="N789" s="204">
        <f t="shared" si="203"/>
        <v>0</v>
      </c>
      <c r="O789" s="181"/>
      <c r="P789" s="206"/>
      <c r="Q789" s="204">
        <f t="shared" si="204"/>
        <v>0</v>
      </c>
      <c r="R789" s="181"/>
      <c r="S789" s="206"/>
      <c r="T789" s="204">
        <f t="shared" si="199"/>
        <v>0</v>
      </c>
    </row>
    <row r="790" spans="1:20" ht="23.25" customHeight="1">
      <c r="A790" s="215">
        <v>15</v>
      </c>
      <c r="B790" s="348" t="s">
        <v>35</v>
      </c>
      <c r="C790" s="181"/>
      <c r="D790" s="206"/>
      <c r="E790" s="204">
        <f t="shared" si="200"/>
        <v>0</v>
      </c>
      <c r="F790" s="181"/>
      <c r="G790" s="206"/>
      <c r="H790" s="204">
        <f t="shared" si="201"/>
        <v>0</v>
      </c>
      <c r="I790" s="181"/>
      <c r="J790" s="206"/>
      <c r="K790" s="204">
        <f t="shared" si="202"/>
        <v>0</v>
      </c>
      <c r="L790" s="181"/>
      <c r="M790" s="206"/>
      <c r="N790" s="204">
        <f t="shared" si="203"/>
        <v>0</v>
      </c>
      <c r="O790" s="181"/>
      <c r="P790" s="206"/>
      <c r="Q790" s="204">
        <f t="shared" si="204"/>
        <v>0</v>
      </c>
      <c r="R790" s="181"/>
      <c r="S790" s="206"/>
      <c r="T790" s="204">
        <f t="shared" si="199"/>
        <v>0</v>
      </c>
    </row>
    <row r="791" spans="1:20" ht="23.25" customHeight="1">
      <c r="A791" s="215">
        <v>16</v>
      </c>
      <c r="B791" s="348" t="s">
        <v>36</v>
      </c>
      <c r="C791" s="181"/>
      <c r="D791" s="206"/>
      <c r="E791" s="204">
        <f t="shared" si="200"/>
        <v>0</v>
      </c>
      <c r="F791" s="181"/>
      <c r="G791" s="206"/>
      <c r="H791" s="204">
        <f t="shared" si="201"/>
        <v>0</v>
      </c>
      <c r="I791" s="181"/>
      <c r="J791" s="206"/>
      <c r="K791" s="204">
        <f t="shared" si="202"/>
        <v>0</v>
      </c>
      <c r="L791" s="181"/>
      <c r="M791" s="206"/>
      <c r="N791" s="204">
        <f t="shared" si="203"/>
        <v>0</v>
      </c>
      <c r="O791" s="181"/>
      <c r="P791" s="206"/>
      <c r="Q791" s="204">
        <f t="shared" si="204"/>
        <v>0</v>
      </c>
      <c r="R791" s="181"/>
      <c r="S791" s="206"/>
      <c r="T791" s="204">
        <f t="shared" si="199"/>
        <v>0</v>
      </c>
    </row>
    <row r="792" spans="1:20" ht="23.25" customHeight="1">
      <c r="A792" s="215">
        <v>17</v>
      </c>
      <c r="B792" s="348" t="s">
        <v>37</v>
      </c>
      <c r="C792" s="181"/>
      <c r="D792" s="206"/>
      <c r="E792" s="204">
        <f t="shared" si="200"/>
        <v>0</v>
      </c>
      <c r="F792" s="181"/>
      <c r="G792" s="206"/>
      <c r="H792" s="204">
        <f t="shared" si="201"/>
        <v>0</v>
      </c>
      <c r="I792" s="181"/>
      <c r="J792" s="206"/>
      <c r="K792" s="204">
        <f t="shared" si="202"/>
        <v>0</v>
      </c>
      <c r="L792" s="181"/>
      <c r="M792" s="206"/>
      <c r="N792" s="204">
        <f t="shared" si="203"/>
        <v>0</v>
      </c>
      <c r="O792" s="181"/>
      <c r="P792" s="206"/>
      <c r="Q792" s="204">
        <f t="shared" si="204"/>
        <v>0</v>
      </c>
      <c r="R792" s="181"/>
      <c r="S792" s="206"/>
      <c r="T792" s="204">
        <f t="shared" si="199"/>
        <v>0</v>
      </c>
    </row>
    <row r="793" spans="1:20" ht="23.25" customHeight="1">
      <c r="A793" s="215">
        <v>18</v>
      </c>
      <c r="B793" s="348" t="s">
        <v>38</v>
      </c>
      <c r="C793" s="181"/>
      <c r="D793" s="206"/>
      <c r="E793" s="204">
        <f t="shared" si="200"/>
        <v>0</v>
      </c>
      <c r="F793" s="181"/>
      <c r="G793" s="206"/>
      <c r="H793" s="204">
        <f t="shared" si="201"/>
        <v>0</v>
      </c>
      <c r="I793" s="181"/>
      <c r="J793" s="206"/>
      <c r="K793" s="204">
        <f t="shared" si="202"/>
        <v>0</v>
      </c>
      <c r="L793" s="181"/>
      <c r="M793" s="206"/>
      <c r="N793" s="204">
        <f t="shared" si="203"/>
        <v>0</v>
      </c>
      <c r="O793" s="181"/>
      <c r="P793" s="206"/>
      <c r="Q793" s="204">
        <f t="shared" si="204"/>
        <v>0</v>
      </c>
      <c r="R793" s="181"/>
      <c r="S793" s="206"/>
      <c r="T793" s="204">
        <f t="shared" si="199"/>
        <v>0</v>
      </c>
    </row>
    <row r="794" spans="1:20" ht="23.25" customHeight="1">
      <c r="A794" s="215">
        <v>19</v>
      </c>
      <c r="B794" s="348" t="s">
        <v>39</v>
      </c>
      <c r="C794" s="181"/>
      <c r="D794" s="206"/>
      <c r="E794" s="204">
        <f t="shared" si="200"/>
        <v>0</v>
      </c>
      <c r="F794" s="181"/>
      <c r="G794" s="206"/>
      <c r="H794" s="204">
        <f t="shared" si="201"/>
        <v>0</v>
      </c>
      <c r="I794" s="181"/>
      <c r="J794" s="206"/>
      <c r="K794" s="204">
        <f t="shared" si="202"/>
        <v>0</v>
      </c>
      <c r="L794" s="181"/>
      <c r="M794" s="206"/>
      <c r="N794" s="204">
        <f t="shared" si="203"/>
        <v>0</v>
      </c>
      <c r="O794" s="181"/>
      <c r="P794" s="206"/>
      <c r="Q794" s="204">
        <f t="shared" si="204"/>
        <v>0</v>
      </c>
      <c r="R794" s="181"/>
      <c r="S794" s="206"/>
      <c r="T794" s="204">
        <f t="shared" si="199"/>
        <v>0</v>
      </c>
    </row>
    <row r="795" spans="1:20" ht="23.25" customHeight="1">
      <c r="A795" s="215">
        <v>20</v>
      </c>
      <c r="B795" s="348" t="s">
        <v>40</v>
      </c>
      <c r="C795" s="181"/>
      <c r="D795" s="206"/>
      <c r="E795" s="204">
        <f t="shared" si="200"/>
        <v>0</v>
      </c>
      <c r="F795" s="181"/>
      <c r="G795" s="206"/>
      <c r="H795" s="204">
        <f t="shared" si="201"/>
        <v>0</v>
      </c>
      <c r="I795" s="181"/>
      <c r="J795" s="206"/>
      <c r="K795" s="204">
        <f t="shared" si="202"/>
        <v>0</v>
      </c>
      <c r="L795" s="181"/>
      <c r="M795" s="206"/>
      <c r="N795" s="204">
        <f t="shared" si="203"/>
        <v>0</v>
      </c>
      <c r="O795" s="181"/>
      <c r="P795" s="206"/>
      <c r="Q795" s="204">
        <f t="shared" si="204"/>
        <v>0</v>
      </c>
      <c r="R795" s="181"/>
      <c r="S795" s="206"/>
      <c r="T795" s="204">
        <f t="shared" si="199"/>
        <v>0</v>
      </c>
    </row>
    <row r="796" spans="1:20" ht="23.25" customHeight="1" thickBot="1">
      <c r="A796" s="346">
        <v>21</v>
      </c>
      <c r="B796" s="344" t="s">
        <v>447</v>
      </c>
      <c r="C796" s="181"/>
      <c r="D796" s="206"/>
      <c r="E796" s="204">
        <f t="shared" si="200"/>
        <v>0</v>
      </c>
      <c r="F796" s="181"/>
      <c r="G796" s="206">
        <v>28</v>
      </c>
      <c r="H796" s="204">
        <f t="shared" si="201"/>
        <v>0</v>
      </c>
      <c r="I796" s="181"/>
      <c r="J796" s="206"/>
      <c r="K796" s="204">
        <f t="shared" si="202"/>
        <v>0</v>
      </c>
      <c r="L796" s="181"/>
      <c r="M796" s="206"/>
      <c r="N796" s="204">
        <f t="shared" si="203"/>
        <v>0</v>
      </c>
      <c r="O796" s="181"/>
      <c r="P796" s="206"/>
      <c r="Q796" s="204">
        <f t="shared" si="204"/>
        <v>0</v>
      </c>
      <c r="R796" s="181"/>
      <c r="S796" s="206"/>
      <c r="T796" s="204">
        <f t="shared" si="199"/>
        <v>0</v>
      </c>
    </row>
    <row r="797" spans="1:20" ht="23.25" customHeight="1" thickBot="1">
      <c r="A797" s="216">
        <v>22</v>
      </c>
      <c r="B797" s="341" t="s">
        <v>564</v>
      </c>
      <c r="C797" s="207">
        <v>0</v>
      </c>
      <c r="D797" s="214">
        <v>0</v>
      </c>
      <c r="E797" s="64">
        <f t="shared" si="200"/>
        <v>0</v>
      </c>
      <c r="F797" s="207">
        <v>0</v>
      </c>
      <c r="G797" s="214">
        <v>28</v>
      </c>
      <c r="H797" s="64">
        <f t="shared" si="201"/>
        <v>0</v>
      </c>
      <c r="I797" s="207">
        <v>0</v>
      </c>
      <c r="J797" s="214">
        <v>50</v>
      </c>
      <c r="K797" s="64">
        <f t="shared" si="202"/>
        <v>0</v>
      </c>
      <c r="L797" s="207">
        <v>0</v>
      </c>
      <c r="M797" s="214">
        <v>0</v>
      </c>
      <c r="N797" s="64">
        <f t="shared" si="203"/>
        <v>0</v>
      </c>
      <c r="O797" s="207">
        <v>0</v>
      </c>
      <c r="P797" s="214">
        <v>0</v>
      </c>
      <c r="Q797" s="64">
        <f t="shared" si="204"/>
        <v>0</v>
      </c>
      <c r="R797" s="207">
        <v>0</v>
      </c>
      <c r="S797" s="214">
        <v>50</v>
      </c>
      <c r="T797" s="64">
        <f>IF(R797=0,0,IF(S797=0,"-100,0",IF(S797*100/R797&lt;200,ROUND(S797*100/R797-100,1),ROUND(S797/R797,1)&amp;" р")))</f>
        <v>0</v>
      </c>
    </row>
    <row r="798" spans="1:20" ht="6.75" customHeight="1">
      <c r="A798" s="75"/>
      <c r="B798" s="76"/>
      <c r="C798" s="77"/>
      <c r="D798" s="77"/>
      <c r="E798" s="78"/>
      <c r="F798" s="77"/>
      <c r="G798" s="77"/>
      <c r="H798" s="78"/>
      <c r="I798" s="79"/>
      <c r="J798" s="79"/>
      <c r="K798" s="67"/>
      <c r="L798" s="67"/>
      <c r="M798" s="67"/>
      <c r="N798" s="67"/>
      <c r="O798" s="67"/>
      <c r="P798" s="67"/>
      <c r="Q798" s="67"/>
      <c r="R798" s="67"/>
      <c r="S798" s="67"/>
      <c r="T798" s="67"/>
    </row>
    <row r="799" spans="1:20" ht="15.75">
      <c r="A799" s="80" t="s">
        <v>685</v>
      </c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67"/>
      <c r="M799" s="67"/>
      <c r="N799" s="67"/>
      <c r="O799" s="67"/>
      <c r="P799" s="67"/>
      <c r="Q799" s="67"/>
      <c r="R799" s="67"/>
      <c r="S799" s="67"/>
      <c r="T799" s="67"/>
    </row>
    <row r="800" spans="1:20" ht="6.75" customHeight="1" thickBot="1">
      <c r="A800" s="67"/>
      <c r="B800" s="6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67"/>
      <c r="R800" s="67"/>
      <c r="S800" s="67"/>
      <c r="T800" s="67"/>
    </row>
    <row r="801" spans="1:20" ht="25.5" customHeight="1" thickBot="1">
      <c r="A801" s="666" t="s">
        <v>202</v>
      </c>
      <c r="B801" s="669" t="s">
        <v>203</v>
      </c>
      <c r="C801" s="670" t="s">
        <v>252</v>
      </c>
      <c r="D801" s="670"/>
      <c r="E801" s="670"/>
      <c r="F801" s="670"/>
      <c r="G801" s="670"/>
      <c r="H801" s="670"/>
      <c r="I801" s="670"/>
      <c r="J801" s="670"/>
      <c r="K801" s="670"/>
      <c r="L801" s="670" t="s">
        <v>180</v>
      </c>
      <c r="M801" s="670"/>
      <c r="N801" s="670"/>
      <c r="O801" s="670"/>
      <c r="P801" s="670"/>
      <c r="Q801" s="670"/>
      <c r="R801" s="670"/>
      <c r="S801" s="670"/>
      <c r="T801" s="670"/>
    </row>
    <row r="802" spans="1:20" ht="47.25" customHeight="1" thickBot="1">
      <c r="A802" s="667"/>
      <c r="B802" s="669"/>
      <c r="C802" s="670" t="s">
        <v>240</v>
      </c>
      <c r="D802" s="670"/>
      <c r="E802" s="670"/>
      <c r="F802" s="670" t="s">
        <v>241</v>
      </c>
      <c r="G802" s="670"/>
      <c r="H802" s="670"/>
      <c r="I802" s="670" t="s">
        <v>242</v>
      </c>
      <c r="J802" s="670"/>
      <c r="K802" s="670"/>
      <c r="L802" s="670" t="s">
        <v>240</v>
      </c>
      <c r="M802" s="670"/>
      <c r="N802" s="670"/>
      <c r="O802" s="670" t="s">
        <v>241</v>
      </c>
      <c r="P802" s="670"/>
      <c r="Q802" s="670"/>
      <c r="R802" s="670" t="s">
        <v>242</v>
      </c>
      <c r="S802" s="670"/>
      <c r="T802" s="670"/>
    </row>
    <row r="803" spans="1:20" ht="21.75" customHeight="1" thickBot="1">
      <c r="A803" s="668"/>
      <c r="B803" s="669"/>
      <c r="C803" s="81">
        <f>C775</f>
        <v>2012</v>
      </c>
      <c r="D803" s="211">
        <f>D775</f>
        <v>2013</v>
      </c>
      <c r="E803" s="212" t="s">
        <v>204</v>
      </c>
      <c r="F803" s="81">
        <f>C803</f>
        <v>2012</v>
      </c>
      <c r="G803" s="211">
        <f>D803</f>
        <v>2013</v>
      </c>
      <c r="H803" s="212" t="s">
        <v>204</v>
      </c>
      <c r="I803" s="81">
        <f>F803</f>
        <v>2012</v>
      </c>
      <c r="J803" s="211">
        <f>G803</f>
        <v>2013</v>
      </c>
      <c r="K803" s="212" t="s">
        <v>204</v>
      </c>
      <c r="L803" s="81">
        <f>I803</f>
        <v>2012</v>
      </c>
      <c r="M803" s="211">
        <f>J803</f>
        <v>2013</v>
      </c>
      <c r="N803" s="212" t="s">
        <v>204</v>
      </c>
      <c r="O803" s="81">
        <f>L803</f>
        <v>2012</v>
      </c>
      <c r="P803" s="211">
        <f>M803</f>
        <v>2013</v>
      </c>
      <c r="Q803" s="212" t="s">
        <v>204</v>
      </c>
      <c r="R803" s="81">
        <f>O803</f>
        <v>2012</v>
      </c>
      <c r="S803" s="211">
        <f>P803</f>
        <v>2013</v>
      </c>
      <c r="T803" s="212" t="s">
        <v>204</v>
      </c>
    </row>
    <row r="804" spans="1:20" ht="23.25" customHeight="1">
      <c r="A804" s="345">
        <v>1</v>
      </c>
      <c r="B804" s="347" t="s">
        <v>21</v>
      </c>
      <c r="C804" s="180"/>
      <c r="D804" s="205"/>
      <c r="E804" s="203">
        <f aca="true" t="shared" si="205" ref="E804:E811">IF(C804=0,0,IF(D804=0,"-100,0",IF(D804*100/C804&lt;200,ROUND(D804*100/C804-100,1),ROUND(D804/C804,1)&amp;" р")))</f>
        <v>0</v>
      </c>
      <c r="F804" s="180"/>
      <c r="G804" s="205"/>
      <c r="H804" s="203">
        <f aca="true" t="shared" si="206" ref="H804:H811">IF(F804=0,0,IF(G804=0,"-100,0",IF(G804*100/F804&lt;200,ROUND(G804*100/F804-100,1),ROUND(G804/F804,1)&amp;" р")))</f>
        <v>0</v>
      </c>
      <c r="I804" s="180"/>
      <c r="J804" s="205"/>
      <c r="K804" s="203">
        <f aca="true" t="shared" si="207" ref="K804:K811">IF(I804=0,0,IF(J804=0,"-100,0",IF(J804*100/I804&lt;200,ROUND(J804*100/I804-100,1),ROUND(J804/I804,1)&amp;" р")))</f>
        <v>0</v>
      </c>
      <c r="L804" s="180"/>
      <c r="M804" s="205"/>
      <c r="N804" s="203">
        <f aca="true" t="shared" si="208" ref="N804:N811">IF(L804=0,0,IF(M804=0,"-100,0",IF(M804*100/L804&lt;200,ROUND(M804*100/L804-100,1),ROUND(M804/L804,1)&amp;" р")))</f>
        <v>0</v>
      </c>
      <c r="O804" s="180"/>
      <c r="P804" s="205"/>
      <c r="Q804" s="203">
        <f aca="true" t="shared" si="209" ref="Q804:Q811">IF(O804=0,0,IF(P804=0,"-100,0",IF(P804*100/O804&lt;200,ROUND(P804*100/O804-100,1),ROUND(P804/O804,1)&amp;" р")))</f>
        <v>0</v>
      </c>
      <c r="R804" s="180"/>
      <c r="S804" s="205"/>
      <c r="T804" s="203">
        <f aca="true" t="shared" si="210" ref="T804:T824">IF(R804=0,0,IF(S804=0,"-100,0",IF(S804*100/R804&lt;200,ROUND(S804*100/R804-100,1),ROUND(S804/R804,1)&amp;" р")))</f>
        <v>0</v>
      </c>
    </row>
    <row r="805" spans="1:20" ht="23.25" customHeight="1">
      <c r="A805" s="215">
        <v>2</v>
      </c>
      <c r="B805" s="348" t="s">
        <v>22</v>
      </c>
      <c r="C805" s="181"/>
      <c r="D805" s="206"/>
      <c r="E805" s="204">
        <f t="shared" si="205"/>
        <v>0</v>
      </c>
      <c r="F805" s="181"/>
      <c r="G805" s="206"/>
      <c r="H805" s="204">
        <f t="shared" si="206"/>
        <v>0</v>
      </c>
      <c r="I805" s="181"/>
      <c r="J805" s="206"/>
      <c r="K805" s="204">
        <f t="shared" si="207"/>
        <v>0</v>
      </c>
      <c r="L805" s="181"/>
      <c r="M805" s="206"/>
      <c r="N805" s="204">
        <f t="shared" si="208"/>
        <v>0</v>
      </c>
      <c r="O805" s="181"/>
      <c r="P805" s="206"/>
      <c r="Q805" s="204">
        <f t="shared" si="209"/>
        <v>0</v>
      </c>
      <c r="R805" s="181"/>
      <c r="S805" s="206"/>
      <c r="T805" s="204">
        <f t="shared" si="210"/>
        <v>0</v>
      </c>
    </row>
    <row r="806" spans="1:20" ht="23.25" customHeight="1">
      <c r="A806" s="215">
        <v>3</v>
      </c>
      <c r="B806" s="348" t="s">
        <v>23</v>
      </c>
      <c r="C806" s="181"/>
      <c r="D806" s="206"/>
      <c r="E806" s="204">
        <f t="shared" si="205"/>
        <v>0</v>
      </c>
      <c r="F806" s="181"/>
      <c r="G806" s="206"/>
      <c r="H806" s="204">
        <f t="shared" si="206"/>
        <v>0</v>
      </c>
      <c r="I806" s="181"/>
      <c r="J806" s="206"/>
      <c r="K806" s="204">
        <f t="shared" si="207"/>
        <v>0</v>
      </c>
      <c r="L806" s="181"/>
      <c r="M806" s="206"/>
      <c r="N806" s="204">
        <f t="shared" si="208"/>
        <v>0</v>
      </c>
      <c r="O806" s="181"/>
      <c r="P806" s="206"/>
      <c r="Q806" s="204">
        <f t="shared" si="209"/>
        <v>0</v>
      </c>
      <c r="R806" s="181"/>
      <c r="S806" s="206"/>
      <c r="T806" s="204">
        <f t="shared" si="210"/>
        <v>0</v>
      </c>
    </row>
    <row r="807" spans="1:20" ht="23.25" customHeight="1">
      <c r="A807" s="215">
        <v>4</v>
      </c>
      <c r="B807" s="348" t="s">
        <v>24</v>
      </c>
      <c r="C807" s="181"/>
      <c r="D807" s="206"/>
      <c r="E807" s="204">
        <f t="shared" si="205"/>
        <v>0</v>
      </c>
      <c r="F807" s="181"/>
      <c r="G807" s="206"/>
      <c r="H807" s="204">
        <f t="shared" si="206"/>
        <v>0</v>
      </c>
      <c r="I807" s="181"/>
      <c r="J807" s="206"/>
      <c r="K807" s="204">
        <f t="shared" si="207"/>
        <v>0</v>
      </c>
      <c r="L807" s="181"/>
      <c r="M807" s="206"/>
      <c r="N807" s="204">
        <f t="shared" si="208"/>
        <v>0</v>
      </c>
      <c r="O807" s="181"/>
      <c r="P807" s="206"/>
      <c r="Q807" s="204">
        <f t="shared" si="209"/>
        <v>0</v>
      </c>
      <c r="R807" s="181"/>
      <c r="S807" s="206"/>
      <c r="T807" s="204">
        <f t="shared" si="210"/>
        <v>0</v>
      </c>
    </row>
    <row r="808" spans="1:20" ht="23.25" customHeight="1">
      <c r="A808" s="215">
        <v>5</v>
      </c>
      <c r="B808" s="348" t="s">
        <v>25</v>
      </c>
      <c r="C808" s="181"/>
      <c r="D808" s="206"/>
      <c r="E808" s="204">
        <f t="shared" si="205"/>
        <v>0</v>
      </c>
      <c r="F808" s="181"/>
      <c r="G808" s="206"/>
      <c r="H808" s="204">
        <f t="shared" si="206"/>
        <v>0</v>
      </c>
      <c r="I808" s="181"/>
      <c r="J808" s="206"/>
      <c r="K808" s="204">
        <f t="shared" si="207"/>
        <v>0</v>
      </c>
      <c r="L808" s="181"/>
      <c r="M808" s="206"/>
      <c r="N808" s="204">
        <f t="shared" si="208"/>
        <v>0</v>
      </c>
      <c r="O808" s="181"/>
      <c r="P808" s="206"/>
      <c r="Q808" s="204">
        <f t="shared" si="209"/>
        <v>0</v>
      </c>
      <c r="R808" s="181"/>
      <c r="S808" s="206"/>
      <c r="T808" s="204">
        <f t="shared" si="210"/>
        <v>0</v>
      </c>
    </row>
    <row r="809" spans="1:20" ht="23.25" customHeight="1">
      <c r="A809" s="215">
        <v>6</v>
      </c>
      <c r="B809" s="348" t="s">
        <v>26</v>
      </c>
      <c r="C809" s="181"/>
      <c r="D809" s="206"/>
      <c r="E809" s="204">
        <f t="shared" si="205"/>
        <v>0</v>
      </c>
      <c r="F809" s="181"/>
      <c r="G809" s="206"/>
      <c r="H809" s="204">
        <f t="shared" si="206"/>
        <v>0</v>
      </c>
      <c r="I809" s="181"/>
      <c r="J809" s="206"/>
      <c r="K809" s="204">
        <f t="shared" si="207"/>
        <v>0</v>
      </c>
      <c r="L809" s="181"/>
      <c r="M809" s="206"/>
      <c r="N809" s="204">
        <f t="shared" si="208"/>
        <v>0</v>
      </c>
      <c r="O809" s="181"/>
      <c r="P809" s="206"/>
      <c r="Q809" s="204">
        <f t="shared" si="209"/>
        <v>0</v>
      </c>
      <c r="R809" s="181"/>
      <c r="S809" s="206"/>
      <c r="T809" s="204">
        <f t="shared" si="210"/>
        <v>0</v>
      </c>
    </row>
    <row r="810" spans="1:20" ht="23.25" customHeight="1">
      <c r="A810" s="215">
        <v>7</v>
      </c>
      <c r="B810" s="348" t="s">
        <v>27</v>
      </c>
      <c r="C810" s="181"/>
      <c r="D810" s="206"/>
      <c r="E810" s="204">
        <f t="shared" si="205"/>
        <v>0</v>
      </c>
      <c r="F810" s="181"/>
      <c r="G810" s="206"/>
      <c r="H810" s="204">
        <f t="shared" si="206"/>
        <v>0</v>
      </c>
      <c r="I810" s="181"/>
      <c r="J810" s="206"/>
      <c r="K810" s="204">
        <f t="shared" si="207"/>
        <v>0</v>
      </c>
      <c r="L810" s="181"/>
      <c r="M810" s="206"/>
      <c r="N810" s="204">
        <f t="shared" si="208"/>
        <v>0</v>
      </c>
      <c r="O810" s="181"/>
      <c r="P810" s="206"/>
      <c r="Q810" s="204">
        <f t="shared" si="209"/>
        <v>0</v>
      </c>
      <c r="R810" s="181"/>
      <c r="S810" s="206"/>
      <c r="T810" s="204">
        <f t="shared" si="210"/>
        <v>0</v>
      </c>
    </row>
    <row r="811" spans="1:20" ht="23.25" customHeight="1">
      <c r="A811" s="215">
        <v>8</v>
      </c>
      <c r="B811" s="348" t="s">
        <v>28</v>
      </c>
      <c r="C811" s="181"/>
      <c r="D811" s="206"/>
      <c r="E811" s="204">
        <f t="shared" si="205"/>
        <v>0</v>
      </c>
      <c r="F811" s="181"/>
      <c r="G811" s="206"/>
      <c r="H811" s="204">
        <f t="shared" si="206"/>
        <v>0</v>
      </c>
      <c r="I811" s="181"/>
      <c r="J811" s="206"/>
      <c r="K811" s="204">
        <f t="shared" si="207"/>
        <v>0</v>
      </c>
      <c r="L811" s="181"/>
      <c r="M811" s="206"/>
      <c r="N811" s="204">
        <f t="shared" si="208"/>
        <v>0</v>
      </c>
      <c r="O811" s="181"/>
      <c r="P811" s="206"/>
      <c r="Q811" s="204">
        <f t="shared" si="209"/>
        <v>0</v>
      </c>
      <c r="R811" s="181"/>
      <c r="S811" s="206"/>
      <c r="T811" s="204">
        <f t="shared" si="210"/>
        <v>0</v>
      </c>
    </row>
    <row r="812" spans="1:20" ht="23.25" customHeight="1">
      <c r="A812" s="215">
        <v>9</v>
      </c>
      <c r="B812" s="348" t="s">
        <v>29</v>
      </c>
      <c r="C812" s="181"/>
      <c r="D812" s="206"/>
      <c r="E812" s="204">
        <f aca="true" t="shared" si="211" ref="E812:E825">IF(C812=0,0,IF(D812=0,"-100,0",IF(D812*100/C812&lt;200,ROUND(D812*100/C812-100,1),ROUND(D812/C812,1)&amp;" р")))</f>
        <v>0</v>
      </c>
      <c r="F812" s="181"/>
      <c r="G812" s="206"/>
      <c r="H812" s="204">
        <f aca="true" t="shared" si="212" ref="H812:H825">IF(F812=0,0,IF(G812=0,"-100,0",IF(G812*100/F812&lt;200,ROUND(G812*100/F812-100,1),ROUND(G812/F812,1)&amp;" р")))</f>
        <v>0</v>
      </c>
      <c r="I812" s="181"/>
      <c r="J812" s="206"/>
      <c r="K812" s="204">
        <f aca="true" t="shared" si="213" ref="K812:K825">IF(I812=0,0,IF(J812=0,"-100,0",IF(J812*100/I812&lt;200,ROUND(J812*100/I812-100,1),ROUND(J812/I812,1)&amp;" р")))</f>
        <v>0</v>
      </c>
      <c r="L812" s="181"/>
      <c r="M812" s="206"/>
      <c r="N812" s="204">
        <f aca="true" t="shared" si="214" ref="N812:N825">IF(L812=0,0,IF(M812=0,"-100,0",IF(M812*100/L812&lt;200,ROUND(M812*100/L812-100,1),ROUND(M812/L812,1)&amp;" р")))</f>
        <v>0</v>
      </c>
      <c r="O812" s="181"/>
      <c r="P812" s="206"/>
      <c r="Q812" s="204">
        <f aca="true" t="shared" si="215" ref="Q812:Q825">IF(O812=0,0,IF(P812=0,"-100,0",IF(P812*100/O812&lt;200,ROUND(P812*100/O812-100,1),ROUND(P812/O812,1)&amp;" р")))</f>
        <v>0</v>
      </c>
      <c r="R812" s="181"/>
      <c r="S812" s="206"/>
      <c r="T812" s="204">
        <f t="shared" si="210"/>
        <v>0</v>
      </c>
    </row>
    <row r="813" spans="1:20" ht="23.25" customHeight="1">
      <c r="A813" s="215">
        <v>10</v>
      </c>
      <c r="B813" s="348" t="s">
        <v>30</v>
      </c>
      <c r="C813" s="181"/>
      <c r="D813" s="206"/>
      <c r="E813" s="204">
        <f t="shared" si="211"/>
        <v>0</v>
      </c>
      <c r="F813" s="181"/>
      <c r="G813" s="206"/>
      <c r="H813" s="204">
        <f t="shared" si="212"/>
        <v>0</v>
      </c>
      <c r="I813" s="181"/>
      <c r="J813" s="206"/>
      <c r="K813" s="204">
        <f t="shared" si="213"/>
        <v>0</v>
      </c>
      <c r="L813" s="181"/>
      <c r="M813" s="206"/>
      <c r="N813" s="204">
        <f t="shared" si="214"/>
        <v>0</v>
      </c>
      <c r="O813" s="181"/>
      <c r="P813" s="206"/>
      <c r="Q813" s="204">
        <f t="shared" si="215"/>
        <v>0</v>
      </c>
      <c r="R813" s="181"/>
      <c r="S813" s="206"/>
      <c r="T813" s="204">
        <f t="shared" si="210"/>
        <v>0</v>
      </c>
    </row>
    <row r="814" spans="1:20" ht="23.25" customHeight="1">
      <c r="A814" s="215">
        <v>11</v>
      </c>
      <c r="B814" s="348" t="s">
        <v>31</v>
      </c>
      <c r="C814" s="181"/>
      <c r="D814" s="206"/>
      <c r="E814" s="204">
        <f t="shared" si="211"/>
        <v>0</v>
      </c>
      <c r="F814" s="181"/>
      <c r="G814" s="206"/>
      <c r="H814" s="204">
        <f t="shared" si="212"/>
        <v>0</v>
      </c>
      <c r="I814" s="181"/>
      <c r="J814" s="206"/>
      <c r="K814" s="204">
        <f t="shared" si="213"/>
        <v>0</v>
      </c>
      <c r="L814" s="181"/>
      <c r="M814" s="206"/>
      <c r="N814" s="204">
        <f t="shared" si="214"/>
        <v>0</v>
      </c>
      <c r="O814" s="181"/>
      <c r="P814" s="206"/>
      <c r="Q814" s="204">
        <f t="shared" si="215"/>
        <v>0</v>
      </c>
      <c r="R814" s="181"/>
      <c r="S814" s="206"/>
      <c r="T814" s="204">
        <f t="shared" si="210"/>
        <v>0</v>
      </c>
    </row>
    <row r="815" spans="1:20" ht="23.25" customHeight="1">
      <c r="A815" s="215">
        <v>12</v>
      </c>
      <c r="B815" s="348" t="s">
        <v>32</v>
      </c>
      <c r="C815" s="181"/>
      <c r="D815" s="206"/>
      <c r="E815" s="204">
        <f t="shared" si="211"/>
        <v>0</v>
      </c>
      <c r="F815" s="181"/>
      <c r="G815" s="206"/>
      <c r="H815" s="204">
        <f t="shared" si="212"/>
        <v>0</v>
      </c>
      <c r="I815" s="181"/>
      <c r="J815" s="206"/>
      <c r="K815" s="204">
        <f t="shared" si="213"/>
        <v>0</v>
      </c>
      <c r="L815" s="181"/>
      <c r="M815" s="206"/>
      <c r="N815" s="204">
        <f t="shared" si="214"/>
        <v>0</v>
      </c>
      <c r="O815" s="181"/>
      <c r="P815" s="206"/>
      <c r="Q815" s="204">
        <f t="shared" si="215"/>
        <v>0</v>
      </c>
      <c r="R815" s="181"/>
      <c r="S815" s="206"/>
      <c r="T815" s="204">
        <f t="shared" si="210"/>
        <v>0</v>
      </c>
    </row>
    <row r="816" spans="1:20" ht="23.25" customHeight="1">
      <c r="A816" s="215">
        <v>13</v>
      </c>
      <c r="B816" s="348" t="s">
        <v>33</v>
      </c>
      <c r="C816" s="181"/>
      <c r="D816" s="206"/>
      <c r="E816" s="204">
        <f t="shared" si="211"/>
        <v>0</v>
      </c>
      <c r="F816" s="181"/>
      <c r="G816" s="206"/>
      <c r="H816" s="204">
        <f t="shared" si="212"/>
        <v>0</v>
      </c>
      <c r="I816" s="181"/>
      <c r="J816" s="206"/>
      <c r="K816" s="204">
        <f t="shared" si="213"/>
        <v>0</v>
      </c>
      <c r="L816" s="181"/>
      <c r="M816" s="206"/>
      <c r="N816" s="204">
        <f t="shared" si="214"/>
        <v>0</v>
      </c>
      <c r="O816" s="181"/>
      <c r="P816" s="206"/>
      <c r="Q816" s="204">
        <f t="shared" si="215"/>
        <v>0</v>
      </c>
      <c r="R816" s="181"/>
      <c r="S816" s="206"/>
      <c r="T816" s="204">
        <f t="shared" si="210"/>
        <v>0</v>
      </c>
    </row>
    <row r="817" spans="1:20" ht="23.25" customHeight="1">
      <c r="A817" s="215">
        <v>14</v>
      </c>
      <c r="B817" s="348" t="s">
        <v>34</v>
      </c>
      <c r="C817" s="181"/>
      <c r="D817" s="206"/>
      <c r="E817" s="204">
        <f t="shared" si="211"/>
        <v>0</v>
      </c>
      <c r="F817" s="181"/>
      <c r="G817" s="206"/>
      <c r="H817" s="204">
        <f t="shared" si="212"/>
        <v>0</v>
      </c>
      <c r="I817" s="181"/>
      <c r="J817" s="206"/>
      <c r="K817" s="204">
        <f t="shared" si="213"/>
        <v>0</v>
      </c>
      <c r="L817" s="181"/>
      <c r="M817" s="206"/>
      <c r="N817" s="204">
        <f t="shared" si="214"/>
        <v>0</v>
      </c>
      <c r="O817" s="181"/>
      <c r="P817" s="206"/>
      <c r="Q817" s="204">
        <f t="shared" si="215"/>
        <v>0</v>
      </c>
      <c r="R817" s="181"/>
      <c r="S817" s="206"/>
      <c r="T817" s="204">
        <f t="shared" si="210"/>
        <v>0</v>
      </c>
    </row>
    <row r="818" spans="1:20" ht="23.25" customHeight="1">
      <c r="A818" s="215">
        <v>15</v>
      </c>
      <c r="B818" s="348" t="s">
        <v>35</v>
      </c>
      <c r="C818" s="181"/>
      <c r="D818" s="206"/>
      <c r="E818" s="204">
        <f t="shared" si="211"/>
        <v>0</v>
      </c>
      <c r="F818" s="181"/>
      <c r="G818" s="206"/>
      <c r="H818" s="204">
        <f t="shared" si="212"/>
        <v>0</v>
      </c>
      <c r="I818" s="181"/>
      <c r="J818" s="206"/>
      <c r="K818" s="204">
        <f t="shared" si="213"/>
        <v>0</v>
      </c>
      <c r="L818" s="181"/>
      <c r="M818" s="206"/>
      <c r="N818" s="204">
        <f t="shared" si="214"/>
        <v>0</v>
      </c>
      <c r="O818" s="181"/>
      <c r="P818" s="206"/>
      <c r="Q818" s="204">
        <f t="shared" si="215"/>
        <v>0</v>
      </c>
      <c r="R818" s="181"/>
      <c r="S818" s="206"/>
      <c r="T818" s="204">
        <f t="shared" si="210"/>
        <v>0</v>
      </c>
    </row>
    <row r="819" spans="1:20" ht="23.25" customHeight="1">
      <c r="A819" s="215">
        <v>16</v>
      </c>
      <c r="B819" s="348" t="s">
        <v>36</v>
      </c>
      <c r="C819" s="181"/>
      <c r="D819" s="206"/>
      <c r="E819" s="204">
        <f t="shared" si="211"/>
        <v>0</v>
      </c>
      <c r="F819" s="181"/>
      <c r="G819" s="206"/>
      <c r="H819" s="204">
        <f t="shared" si="212"/>
        <v>0</v>
      </c>
      <c r="I819" s="181"/>
      <c r="J819" s="206"/>
      <c r="K819" s="204">
        <f t="shared" si="213"/>
        <v>0</v>
      </c>
      <c r="L819" s="181"/>
      <c r="M819" s="206"/>
      <c r="N819" s="204">
        <f t="shared" si="214"/>
        <v>0</v>
      </c>
      <c r="O819" s="181"/>
      <c r="P819" s="206"/>
      <c r="Q819" s="204">
        <f t="shared" si="215"/>
        <v>0</v>
      </c>
      <c r="R819" s="181"/>
      <c r="S819" s="206"/>
      <c r="T819" s="204">
        <f t="shared" si="210"/>
        <v>0</v>
      </c>
    </row>
    <row r="820" spans="1:20" ht="23.25" customHeight="1">
      <c r="A820" s="215">
        <v>17</v>
      </c>
      <c r="B820" s="348" t="s">
        <v>37</v>
      </c>
      <c r="C820" s="181"/>
      <c r="D820" s="206"/>
      <c r="E820" s="204">
        <f t="shared" si="211"/>
        <v>0</v>
      </c>
      <c r="F820" s="181"/>
      <c r="G820" s="206"/>
      <c r="H820" s="204">
        <f t="shared" si="212"/>
        <v>0</v>
      </c>
      <c r="I820" s="181"/>
      <c r="J820" s="206"/>
      <c r="K820" s="204">
        <f t="shared" si="213"/>
        <v>0</v>
      </c>
      <c r="L820" s="181"/>
      <c r="M820" s="206"/>
      <c r="N820" s="204">
        <f t="shared" si="214"/>
        <v>0</v>
      </c>
      <c r="O820" s="181"/>
      <c r="P820" s="206"/>
      <c r="Q820" s="204">
        <f t="shared" si="215"/>
        <v>0</v>
      </c>
      <c r="R820" s="181"/>
      <c r="S820" s="206"/>
      <c r="T820" s="204">
        <f t="shared" si="210"/>
        <v>0</v>
      </c>
    </row>
    <row r="821" spans="1:20" ht="23.25" customHeight="1">
      <c r="A821" s="215">
        <v>18</v>
      </c>
      <c r="B821" s="348" t="s">
        <v>38</v>
      </c>
      <c r="C821" s="181"/>
      <c r="D821" s="206"/>
      <c r="E821" s="204">
        <f t="shared" si="211"/>
        <v>0</v>
      </c>
      <c r="F821" s="181"/>
      <c r="G821" s="206"/>
      <c r="H821" s="204">
        <f t="shared" si="212"/>
        <v>0</v>
      </c>
      <c r="I821" s="181"/>
      <c r="J821" s="206"/>
      <c r="K821" s="204">
        <f t="shared" si="213"/>
        <v>0</v>
      </c>
      <c r="L821" s="181"/>
      <c r="M821" s="206"/>
      <c r="N821" s="204">
        <f t="shared" si="214"/>
        <v>0</v>
      </c>
      <c r="O821" s="181"/>
      <c r="P821" s="206"/>
      <c r="Q821" s="204">
        <f t="shared" si="215"/>
        <v>0</v>
      </c>
      <c r="R821" s="181"/>
      <c r="S821" s="206"/>
      <c r="T821" s="204">
        <f t="shared" si="210"/>
        <v>0</v>
      </c>
    </row>
    <row r="822" spans="1:20" ht="23.25" customHeight="1">
      <c r="A822" s="215">
        <v>19</v>
      </c>
      <c r="B822" s="348" t="s">
        <v>39</v>
      </c>
      <c r="C822" s="181"/>
      <c r="D822" s="206"/>
      <c r="E822" s="204">
        <f t="shared" si="211"/>
        <v>0</v>
      </c>
      <c r="F822" s="181"/>
      <c r="G822" s="206"/>
      <c r="H822" s="204">
        <f t="shared" si="212"/>
        <v>0</v>
      </c>
      <c r="I822" s="181"/>
      <c r="J822" s="206"/>
      <c r="K822" s="204">
        <f t="shared" si="213"/>
        <v>0</v>
      </c>
      <c r="L822" s="181"/>
      <c r="M822" s="206"/>
      <c r="N822" s="204">
        <f t="shared" si="214"/>
        <v>0</v>
      </c>
      <c r="O822" s="181"/>
      <c r="P822" s="206"/>
      <c r="Q822" s="204">
        <f t="shared" si="215"/>
        <v>0</v>
      </c>
      <c r="R822" s="181"/>
      <c r="S822" s="206"/>
      <c r="T822" s="204">
        <f t="shared" si="210"/>
        <v>0</v>
      </c>
    </row>
    <row r="823" spans="1:20" ht="23.25" customHeight="1">
      <c r="A823" s="215">
        <v>20</v>
      </c>
      <c r="B823" s="348" t="s">
        <v>40</v>
      </c>
      <c r="C823" s="181"/>
      <c r="D823" s="206"/>
      <c r="E823" s="204">
        <f t="shared" si="211"/>
        <v>0</v>
      </c>
      <c r="F823" s="181"/>
      <c r="G823" s="206"/>
      <c r="H823" s="204">
        <f t="shared" si="212"/>
        <v>0</v>
      </c>
      <c r="I823" s="181"/>
      <c r="J823" s="206"/>
      <c r="K823" s="204">
        <f t="shared" si="213"/>
        <v>0</v>
      </c>
      <c r="L823" s="181"/>
      <c r="M823" s="206"/>
      <c r="N823" s="204">
        <f t="shared" si="214"/>
        <v>0</v>
      </c>
      <c r="O823" s="181"/>
      <c r="P823" s="206"/>
      <c r="Q823" s="204">
        <f t="shared" si="215"/>
        <v>0</v>
      </c>
      <c r="R823" s="181"/>
      <c r="S823" s="206"/>
      <c r="T823" s="204">
        <f t="shared" si="210"/>
        <v>0</v>
      </c>
    </row>
    <row r="824" spans="1:20" ht="23.25" customHeight="1" thickBot="1">
      <c r="A824" s="346">
        <v>21</v>
      </c>
      <c r="B824" s="344" t="s">
        <v>447</v>
      </c>
      <c r="C824" s="181"/>
      <c r="D824" s="206"/>
      <c r="E824" s="204">
        <f t="shared" si="211"/>
        <v>0</v>
      </c>
      <c r="F824" s="181"/>
      <c r="G824" s="206"/>
      <c r="H824" s="204">
        <f t="shared" si="212"/>
        <v>0</v>
      </c>
      <c r="I824" s="181"/>
      <c r="J824" s="206"/>
      <c r="K824" s="204">
        <f t="shared" si="213"/>
        <v>0</v>
      </c>
      <c r="L824" s="181"/>
      <c r="M824" s="206"/>
      <c r="N824" s="204">
        <f t="shared" si="214"/>
        <v>0</v>
      </c>
      <c r="O824" s="181"/>
      <c r="P824" s="206"/>
      <c r="Q824" s="204">
        <f t="shared" si="215"/>
        <v>0</v>
      </c>
      <c r="R824" s="181"/>
      <c r="S824" s="206"/>
      <c r="T824" s="204">
        <f t="shared" si="210"/>
        <v>0</v>
      </c>
    </row>
    <row r="825" spans="1:20" ht="23.25" customHeight="1" thickBot="1">
      <c r="A825" s="216">
        <v>22</v>
      </c>
      <c r="B825" s="341" t="s">
        <v>564</v>
      </c>
      <c r="C825" s="207">
        <v>0</v>
      </c>
      <c r="D825" s="214">
        <v>0</v>
      </c>
      <c r="E825" s="64">
        <f t="shared" si="211"/>
        <v>0</v>
      </c>
      <c r="F825" s="207">
        <v>0</v>
      </c>
      <c r="G825" s="214">
        <v>0</v>
      </c>
      <c r="H825" s="64">
        <f t="shared" si="212"/>
        <v>0</v>
      </c>
      <c r="I825" s="207">
        <v>0</v>
      </c>
      <c r="J825" s="214">
        <v>0</v>
      </c>
      <c r="K825" s="64">
        <f t="shared" si="213"/>
        <v>0</v>
      </c>
      <c r="L825" s="207">
        <v>0</v>
      </c>
      <c r="M825" s="214">
        <v>0</v>
      </c>
      <c r="N825" s="64">
        <f t="shared" si="214"/>
        <v>0</v>
      </c>
      <c r="O825" s="207">
        <v>0</v>
      </c>
      <c r="P825" s="214">
        <v>0</v>
      </c>
      <c r="Q825" s="64">
        <f t="shared" si="215"/>
        <v>0</v>
      </c>
      <c r="R825" s="207">
        <v>0</v>
      </c>
      <c r="S825" s="214">
        <v>0</v>
      </c>
      <c r="T825" s="64">
        <f>IF(R825=0,0,IF(S825=0,"-100,0",IF(S825*100/R825&lt;200,ROUND(S825*100/R825-100,1),ROUND(S825/R825,1)&amp;" р")))</f>
        <v>0</v>
      </c>
    </row>
    <row r="826" spans="1:20" ht="5.25" customHeight="1">
      <c r="A826" s="75"/>
      <c r="B826" s="76"/>
      <c r="C826" s="77"/>
      <c r="D826" s="77"/>
      <c r="E826" s="78"/>
      <c r="F826" s="77"/>
      <c r="G826" s="77"/>
      <c r="H826" s="78"/>
      <c r="I826" s="79"/>
      <c r="J826" s="79"/>
      <c r="K826" s="67"/>
      <c r="L826" s="67"/>
      <c r="M826" s="67"/>
      <c r="N826" s="67"/>
      <c r="O826" s="67"/>
      <c r="P826" s="67"/>
      <c r="Q826" s="67"/>
      <c r="R826" s="67"/>
      <c r="S826" s="67"/>
      <c r="T826" s="67"/>
    </row>
    <row r="827" spans="1:20" ht="15.75">
      <c r="A827" s="80" t="s">
        <v>105</v>
      </c>
      <c r="B827" s="80"/>
      <c r="C827" s="80"/>
      <c r="D827" s="80"/>
      <c r="E827" s="80"/>
      <c r="F827" s="80"/>
      <c r="G827" s="80"/>
      <c r="H827" s="80"/>
      <c r="I827" s="80"/>
      <c r="J827" s="80"/>
      <c r="K827" s="67"/>
      <c r="L827" s="67"/>
      <c r="M827" s="67"/>
      <c r="N827" s="67"/>
      <c r="O827" s="67"/>
      <c r="P827" s="67"/>
      <c r="Q827" s="67"/>
      <c r="R827" s="67"/>
      <c r="S827" s="67"/>
      <c r="T827" s="67"/>
    </row>
    <row r="828" spans="1:20" ht="3" customHeight="1" thickBot="1">
      <c r="A828" s="67"/>
      <c r="B828" s="6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67"/>
      <c r="R828" s="67"/>
      <c r="S828" s="67"/>
      <c r="T828" s="67"/>
    </row>
    <row r="829" spans="1:20" ht="24.75" customHeight="1" thickBot="1">
      <c r="A829" s="666" t="s">
        <v>202</v>
      </c>
      <c r="B829" s="669" t="s">
        <v>203</v>
      </c>
      <c r="C829" s="657" t="s">
        <v>107</v>
      </c>
      <c r="D829" s="658"/>
      <c r="E829" s="657" t="s">
        <v>408</v>
      </c>
      <c r="F829" s="658"/>
      <c r="G829" s="661" t="s">
        <v>101</v>
      </c>
      <c r="H829" s="665"/>
      <c r="I829" s="665"/>
      <c r="J829" s="662"/>
      <c r="K829" s="657" t="s">
        <v>164</v>
      </c>
      <c r="L829" s="658"/>
      <c r="M829" s="661" t="s">
        <v>101</v>
      </c>
      <c r="N829" s="662"/>
      <c r="O829" s="1"/>
      <c r="P829" s="1"/>
      <c r="Q829" s="1"/>
      <c r="R829" s="1"/>
      <c r="S829" s="1"/>
      <c r="T829" s="1"/>
    </row>
    <row r="830" spans="1:20" ht="51.75" customHeight="1" thickBot="1">
      <c r="A830" s="667"/>
      <c r="B830" s="669"/>
      <c r="C830" s="659"/>
      <c r="D830" s="660"/>
      <c r="E830" s="659"/>
      <c r="F830" s="660"/>
      <c r="G830" s="663" t="s">
        <v>409</v>
      </c>
      <c r="H830" s="664"/>
      <c r="I830" s="663" t="s">
        <v>410</v>
      </c>
      <c r="J830" s="664"/>
      <c r="K830" s="659"/>
      <c r="L830" s="660"/>
      <c r="M830" s="663" t="s">
        <v>411</v>
      </c>
      <c r="N830" s="664"/>
      <c r="O830" s="1"/>
      <c r="P830" s="1"/>
      <c r="Q830" s="1"/>
      <c r="R830" s="1"/>
      <c r="S830" s="1"/>
      <c r="T830" s="1"/>
    </row>
    <row r="831" spans="1:20" ht="21.75" customHeight="1" thickBot="1">
      <c r="A831" s="668"/>
      <c r="B831" s="669"/>
      <c r="C831" s="81">
        <f>C803</f>
        <v>2012</v>
      </c>
      <c r="D831" s="82">
        <f>D803</f>
        <v>2013</v>
      </c>
      <c r="E831" s="81">
        <f aca="true" t="shared" si="216" ref="E831:N831">C831</f>
        <v>2012</v>
      </c>
      <c r="F831" s="82">
        <f t="shared" si="216"/>
        <v>2013</v>
      </c>
      <c r="G831" s="81">
        <f t="shared" si="216"/>
        <v>2012</v>
      </c>
      <c r="H831" s="82">
        <f t="shared" si="216"/>
        <v>2013</v>
      </c>
      <c r="I831" s="81">
        <f t="shared" si="216"/>
        <v>2012</v>
      </c>
      <c r="J831" s="82">
        <f t="shared" si="216"/>
        <v>2013</v>
      </c>
      <c r="K831" s="81">
        <f t="shared" si="216"/>
        <v>2012</v>
      </c>
      <c r="L831" s="82">
        <f t="shared" si="216"/>
        <v>2013</v>
      </c>
      <c r="M831" s="81">
        <f t="shared" si="216"/>
        <v>2012</v>
      </c>
      <c r="N831" s="82">
        <f t="shared" si="216"/>
        <v>2013</v>
      </c>
      <c r="O831" s="1"/>
      <c r="P831" s="1"/>
      <c r="Q831" s="1"/>
      <c r="R831" s="1"/>
      <c r="S831" s="1"/>
      <c r="T831" s="1"/>
    </row>
    <row r="832" spans="1:20" ht="23.25" customHeight="1">
      <c r="A832" s="345">
        <v>1</v>
      </c>
      <c r="B832" s="347" t="s">
        <v>21</v>
      </c>
      <c r="C832" s="180"/>
      <c r="D832" s="208"/>
      <c r="E832" s="180"/>
      <c r="F832" s="208"/>
      <c r="G832" s="180"/>
      <c r="H832" s="208"/>
      <c r="I832" s="180"/>
      <c r="J832" s="208"/>
      <c r="K832" s="180"/>
      <c r="L832" s="208"/>
      <c r="M832" s="180"/>
      <c r="N832" s="208"/>
      <c r="O832" s="1"/>
      <c r="P832" s="1"/>
      <c r="Q832" s="1"/>
      <c r="R832" s="1"/>
      <c r="S832" s="1"/>
      <c r="T832" s="1"/>
    </row>
    <row r="833" spans="1:20" ht="23.25" customHeight="1">
      <c r="A833" s="215">
        <v>2</v>
      </c>
      <c r="B833" s="348" t="s">
        <v>22</v>
      </c>
      <c r="C833" s="181"/>
      <c r="D833" s="209"/>
      <c r="E833" s="181"/>
      <c r="F833" s="209"/>
      <c r="G833" s="181"/>
      <c r="H833" s="209"/>
      <c r="I833" s="181"/>
      <c r="J833" s="209"/>
      <c r="K833" s="181"/>
      <c r="L833" s="209"/>
      <c r="M833" s="181"/>
      <c r="N833" s="209"/>
      <c r="O833" s="1"/>
      <c r="P833" s="1"/>
      <c r="Q833" s="1"/>
      <c r="R833" s="1"/>
      <c r="S833" s="1"/>
      <c r="T833" s="1"/>
    </row>
    <row r="834" spans="1:20" ht="23.25" customHeight="1">
      <c r="A834" s="215">
        <v>3</v>
      </c>
      <c r="B834" s="348" t="s">
        <v>23</v>
      </c>
      <c r="C834" s="181"/>
      <c r="D834" s="209"/>
      <c r="E834" s="181"/>
      <c r="F834" s="209"/>
      <c r="G834" s="181"/>
      <c r="H834" s="209"/>
      <c r="I834" s="181"/>
      <c r="J834" s="209"/>
      <c r="K834" s="181"/>
      <c r="L834" s="209"/>
      <c r="M834" s="181"/>
      <c r="N834" s="209"/>
      <c r="O834" s="1"/>
      <c r="P834" s="1"/>
      <c r="Q834" s="1"/>
      <c r="R834" s="1"/>
      <c r="S834" s="1"/>
      <c r="T834" s="1"/>
    </row>
    <row r="835" spans="1:20" ht="23.25" customHeight="1">
      <c r="A835" s="215">
        <v>4</v>
      </c>
      <c r="B835" s="348" t="s">
        <v>24</v>
      </c>
      <c r="C835" s="181"/>
      <c r="D835" s="209"/>
      <c r="E835" s="181"/>
      <c r="F835" s="209"/>
      <c r="G835" s="181"/>
      <c r="H835" s="209"/>
      <c r="I835" s="181"/>
      <c r="J835" s="209"/>
      <c r="K835" s="181"/>
      <c r="L835" s="209"/>
      <c r="M835" s="181"/>
      <c r="N835" s="209"/>
      <c r="O835" s="1"/>
      <c r="P835" s="1"/>
      <c r="Q835" s="1"/>
      <c r="R835" s="1"/>
      <c r="S835" s="1"/>
      <c r="T835" s="1"/>
    </row>
    <row r="836" spans="1:20" ht="23.25" customHeight="1">
      <c r="A836" s="215">
        <v>5</v>
      </c>
      <c r="B836" s="348" t="s">
        <v>25</v>
      </c>
      <c r="C836" s="181"/>
      <c r="D836" s="209"/>
      <c r="E836" s="181"/>
      <c r="F836" s="209"/>
      <c r="G836" s="181"/>
      <c r="H836" s="209"/>
      <c r="I836" s="181"/>
      <c r="J836" s="209"/>
      <c r="K836" s="181"/>
      <c r="L836" s="209"/>
      <c r="M836" s="181"/>
      <c r="N836" s="209"/>
      <c r="O836" s="1"/>
      <c r="P836" s="1"/>
      <c r="Q836" s="1"/>
      <c r="R836" s="1"/>
      <c r="S836" s="1"/>
      <c r="T836" s="1"/>
    </row>
    <row r="837" spans="1:20" ht="23.25" customHeight="1">
      <c r="A837" s="215">
        <v>6</v>
      </c>
      <c r="B837" s="348" t="s">
        <v>26</v>
      </c>
      <c r="C837" s="181"/>
      <c r="D837" s="209"/>
      <c r="E837" s="181"/>
      <c r="F837" s="209"/>
      <c r="G837" s="181"/>
      <c r="H837" s="209"/>
      <c r="I837" s="181"/>
      <c r="J837" s="209"/>
      <c r="K837" s="181"/>
      <c r="L837" s="209"/>
      <c r="M837" s="181"/>
      <c r="N837" s="209"/>
      <c r="O837" s="1"/>
      <c r="P837" s="1"/>
      <c r="Q837" s="1"/>
      <c r="R837" s="1"/>
      <c r="S837" s="1"/>
      <c r="T837" s="1"/>
    </row>
    <row r="838" spans="1:20" ht="23.25" customHeight="1">
      <c r="A838" s="215">
        <v>7</v>
      </c>
      <c r="B838" s="348" t="s">
        <v>27</v>
      </c>
      <c r="C838" s="181"/>
      <c r="D838" s="209"/>
      <c r="E838" s="181"/>
      <c r="F838" s="209"/>
      <c r="G838" s="181"/>
      <c r="H838" s="209"/>
      <c r="I838" s="181"/>
      <c r="J838" s="209"/>
      <c r="K838" s="181"/>
      <c r="L838" s="209"/>
      <c r="M838" s="181"/>
      <c r="N838" s="209"/>
      <c r="O838" s="1"/>
      <c r="P838" s="1"/>
      <c r="Q838" s="1"/>
      <c r="R838" s="1"/>
      <c r="S838" s="1"/>
      <c r="T838" s="1"/>
    </row>
    <row r="839" spans="1:20" ht="23.25" customHeight="1">
      <c r="A839" s="215">
        <v>8</v>
      </c>
      <c r="B839" s="348" t="s">
        <v>28</v>
      </c>
      <c r="C839" s="181"/>
      <c r="D839" s="209"/>
      <c r="E839" s="181"/>
      <c r="F839" s="209"/>
      <c r="G839" s="181"/>
      <c r="H839" s="209"/>
      <c r="I839" s="181"/>
      <c r="J839" s="209"/>
      <c r="K839" s="181"/>
      <c r="L839" s="209"/>
      <c r="M839" s="181"/>
      <c r="N839" s="209"/>
      <c r="O839" s="1"/>
      <c r="P839" s="1"/>
      <c r="Q839" s="1"/>
      <c r="R839" s="1"/>
      <c r="S839" s="1"/>
      <c r="T839" s="1"/>
    </row>
    <row r="840" spans="1:20" ht="23.25" customHeight="1">
      <c r="A840" s="215">
        <v>9</v>
      </c>
      <c r="B840" s="348" t="s">
        <v>29</v>
      </c>
      <c r="C840" s="181"/>
      <c r="D840" s="209"/>
      <c r="E840" s="181"/>
      <c r="F840" s="209"/>
      <c r="G840" s="181"/>
      <c r="H840" s="209"/>
      <c r="I840" s="181"/>
      <c r="J840" s="209"/>
      <c r="K840" s="181"/>
      <c r="L840" s="209"/>
      <c r="M840" s="181"/>
      <c r="N840" s="209"/>
      <c r="O840" s="1"/>
      <c r="P840" s="1"/>
      <c r="Q840" s="1"/>
      <c r="R840" s="1"/>
      <c r="S840" s="1"/>
      <c r="T840" s="1"/>
    </row>
    <row r="841" spans="1:20" ht="23.25" customHeight="1">
      <c r="A841" s="215">
        <v>10</v>
      </c>
      <c r="B841" s="348" t="s">
        <v>30</v>
      </c>
      <c r="C841" s="181"/>
      <c r="D841" s="209"/>
      <c r="E841" s="181"/>
      <c r="F841" s="209"/>
      <c r="G841" s="181"/>
      <c r="H841" s="209"/>
      <c r="I841" s="181"/>
      <c r="J841" s="209"/>
      <c r="K841" s="181"/>
      <c r="L841" s="209"/>
      <c r="M841" s="181"/>
      <c r="N841" s="209"/>
      <c r="O841" s="1"/>
      <c r="P841" s="1"/>
      <c r="Q841" s="1"/>
      <c r="R841" s="1"/>
      <c r="S841" s="1"/>
      <c r="T841" s="1"/>
    </row>
    <row r="842" spans="1:20" ht="23.25" customHeight="1">
      <c r="A842" s="215">
        <v>11</v>
      </c>
      <c r="B842" s="348" t="s">
        <v>31</v>
      </c>
      <c r="C842" s="181"/>
      <c r="D842" s="209"/>
      <c r="E842" s="181"/>
      <c r="F842" s="209"/>
      <c r="G842" s="181"/>
      <c r="H842" s="209"/>
      <c r="I842" s="181"/>
      <c r="J842" s="209"/>
      <c r="K842" s="181"/>
      <c r="L842" s="209"/>
      <c r="M842" s="181"/>
      <c r="N842" s="209"/>
      <c r="O842" s="1"/>
      <c r="P842" s="1"/>
      <c r="Q842" s="1"/>
      <c r="R842" s="1"/>
      <c r="S842" s="1"/>
      <c r="T842" s="1"/>
    </row>
    <row r="843" spans="1:20" ht="23.25" customHeight="1">
      <c r="A843" s="215">
        <v>12</v>
      </c>
      <c r="B843" s="348" t="s">
        <v>32</v>
      </c>
      <c r="C843" s="181"/>
      <c r="D843" s="209"/>
      <c r="E843" s="181"/>
      <c r="F843" s="209"/>
      <c r="G843" s="181"/>
      <c r="H843" s="209"/>
      <c r="I843" s="181"/>
      <c r="J843" s="209"/>
      <c r="K843" s="181"/>
      <c r="L843" s="209"/>
      <c r="M843" s="181"/>
      <c r="N843" s="209"/>
      <c r="O843" s="1"/>
      <c r="P843" s="1"/>
      <c r="Q843" s="1"/>
      <c r="R843" s="1"/>
      <c r="S843" s="1"/>
      <c r="T843" s="1"/>
    </row>
    <row r="844" spans="1:20" ht="23.25" customHeight="1">
      <c r="A844" s="215">
        <v>13</v>
      </c>
      <c r="B844" s="348" t="s">
        <v>33</v>
      </c>
      <c r="C844" s="181"/>
      <c r="D844" s="209"/>
      <c r="E844" s="181"/>
      <c r="F844" s="209"/>
      <c r="G844" s="181"/>
      <c r="H844" s="209"/>
      <c r="I844" s="181"/>
      <c r="J844" s="209"/>
      <c r="K844" s="181"/>
      <c r="L844" s="209"/>
      <c r="M844" s="181"/>
      <c r="N844" s="209"/>
      <c r="O844" s="1"/>
      <c r="P844" s="1"/>
      <c r="Q844" s="1"/>
      <c r="R844" s="1"/>
      <c r="S844" s="1"/>
      <c r="T844" s="1"/>
    </row>
    <row r="845" spans="1:20" ht="23.25" customHeight="1">
      <c r="A845" s="215">
        <v>14</v>
      </c>
      <c r="B845" s="348" t="s">
        <v>34</v>
      </c>
      <c r="C845" s="181"/>
      <c r="D845" s="209"/>
      <c r="E845" s="181"/>
      <c r="F845" s="209"/>
      <c r="G845" s="181"/>
      <c r="H845" s="209"/>
      <c r="I845" s="181"/>
      <c r="J845" s="209"/>
      <c r="K845" s="181"/>
      <c r="L845" s="209"/>
      <c r="M845" s="181"/>
      <c r="N845" s="209"/>
      <c r="O845" s="1"/>
      <c r="P845" s="1"/>
      <c r="Q845" s="1"/>
      <c r="R845" s="1"/>
      <c r="S845" s="1"/>
      <c r="T845" s="1"/>
    </row>
    <row r="846" spans="1:20" ht="23.25" customHeight="1">
      <c r="A846" s="215">
        <v>15</v>
      </c>
      <c r="B846" s="348" t="s">
        <v>35</v>
      </c>
      <c r="C846" s="181"/>
      <c r="D846" s="209"/>
      <c r="E846" s="181"/>
      <c r="F846" s="209"/>
      <c r="G846" s="181"/>
      <c r="H846" s="209"/>
      <c r="I846" s="181"/>
      <c r="J846" s="209"/>
      <c r="K846" s="181"/>
      <c r="L846" s="209"/>
      <c r="M846" s="181"/>
      <c r="N846" s="209"/>
      <c r="O846" s="1"/>
      <c r="P846" s="1"/>
      <c r="Q846" s="1"/>
      <c r="R846" s="1"/>
      <c r="S846" s="1"/>
      <c r="T846" s="1"/>
    </row>
    <row r="847" spans="1:20" ht="23.25" customHeight="1">
      <c r="A847" s="215">
        <v>16</v>
      </c>
      <c r="B847" s="348" t="s">
        <v>36</v>
      </c>
      <c r="C847" s="181"/>
      <c r="D847" s="209"/>
      <c r="E847" s="181"/>
      <c r="F847" s="209"/>
      <c r="G847" s="181"/>
      <c r="H847" s="209"/>
      <c r="I847" s="181"/>
      <c r="J847" s="209"/>
      <c r="K847" s="181"/>
      <c r="L847" s="209"/>
      <c r="M847" s="181"/>
      <c r="N847" s="209"/>
      <c r="O847" s="1"/>
      <c r="P847" s="1"/>
      <c r="Q847" s="1"/>
      <c r="R847" s="1"/>
      <c r="S847" s="1"/>
      <c r="T847" s="1"/>
    </row>
    <row r="848" spans="1:20" ht="23.25" customHeight="1">
      <c r="A848" s="215">
        <v>17</v>
      </c>
      <c r="B848" s="348" t="s">
        <v>37</v>
      </c>
      <c r="C848" s="181"/>
      <c r="D848" s="209"/>
      <c r="E848" s="181"/>
      <c r="F848" s="209"/>
      <c r="G848" s="181"/>
      <c r="H848" s="209"/>
      <c r="I848" s="181"/>
      <c r="J848" s="209"/>
      <c r="K848" s="181"/>
      <c r="L848" s="209"/>
      <c r="M848" s="181"/>
      <c r="N848" s="209"/>
      <c r="O848" s="1"/>
      <c r="P848" s="1"/>
      <c r="Q848" s="1"/>
      <c r="R848" s="1"/>
      <c r="S848" s="1"/>
      <c r="T848" s="1"/>
    </row>
    <row r="849" spans="1:20" ht="23.25" customHeight="1">
      <c r="A849" s="215">
        <v>18</v>
      </c>
      <c r="B849" s="348" t="s">
        <v>38</v>
      </c>
      <c r="C849" s="181"/>
      <c r="D849" s="209"/>
      <c r="E849" s="181"/>
      <c r="F849" s="209"/>
      <c r="G849" s="181"/>
      <c r="H849" s="209"/>
      <c r="I849" s="181"/>
      <c r="J849" s="209"/>
      <c r="K849" s="181"/>
      <c r="L849" s="209"/>
      <c r="M849" s="181"/>
      <c r="N849" s="209"/>
      <c r="O849" s="1"/>
      <c r="P849" s="1"/>
      <c r="Q849" s="1"/>
      <c r="R849" s="1"/>
      <c r="S849" s="1"/>
      <c r="T849" s="1"/>
    </row>
    <row r="850" spans="1:20" ht="23.25" customHeight="1">
      <c r="A850" s="215">
        <v>19</v>
      </c>
      <c r="B850" s="348" t="s">
        <v>39</v>
      </c>
      <c r="C850" s="181"/>
      <c r="D850" s="209"/>
      <c r="E850" s="181"/>
      <c r="F850" s="209"/>
      <c r="G850" s="181"/>
      <c r="H850" s="209"/>
      <c r="I850" s="181"/>
      <c r="J850" s="209"/>
      <c r="K850" s="181"/>
      <c r="L850" s="209"/>
      <c r="M850" s="181"/>
      <c r="N850" s="209"/>
      <c r="O850" s="1"/>
      <c r="P850" s="1"/>
      <c r="Q850" s="1"/>
      <c r="R850" s="1"/>
      <c r="S850" s="1"/>
      <c r="T850" s="1"/>
    </row>
    <row r="851" spans="1:20" ht="23.25" customHeight="1">
      <c r="A851" s="215">
        <v>20</v>
      </c>
      <c r="B851" s="348" t="s">
        <v>40</v>
      </c>
      <c r="C851" s="181"/>
      <c r="D851" s="209">
        <v>1</v>
      </c>
      <c r="E851" s="181"/>
      <c r="F851" s="209"/>
      <c r="G851" s="181"/>
      <c r="H851" s="209"/>
      <c r="I851" s="181"/>
      <c r="J851" s="209"/>
      <c r="K851" s="181"/>
      <c r="L851" s="209"/>
      <c r="M851" s="181"/>
      <c r="N851" s="209"/>
      <c r="O851" s="1"/>
      <c r="P851" s="1"/>
      <c r="Q851" s="1"/>
      <c r="R851" s="1"/>
      <c r="S851" s="1"/>
      <c r="T851" s="1"/>
    </row>
    <row r="852" spans="1:20" ht="23.25" customHeight="1" thickBot="1">
      <c r="A852" s="346">
        <v>21</v>
      </c>
      <c r="B852" s="344" t="s">
        <v>447</v>
      </c>
      <c r="C852" s="181"/>
      <c r="D852" s="209"/>
      <c r="E852" s="181"/>
      <c r="F852" s="209"/>
      <c r="G852" s="181"/>
      <c r="H852" s="209"/>
      <c r="I852" s="181"/>
      <c r="J852" s="209"/>
      <c r="K852" s="181"/>
      <c r="L852" s="209"/>
      <c r="M852" s="181"/>
      <c r="N852" s="209"/>
      <c r="O852" s="1"/>
      <c r="P852" s="1"/>
      <c r="Q852" s="1"/>
      <c r="R852" s="1"/>
      <c r="S852" s="1"/>
      <c r="T852" s="1"/>
    </row>
    <row r="853" spans="1:20" ht="23.25" customHeight="1" thickBot="1">
      <c r="A853" s="216">
        <v>22</v>
      </c>
      <c r="B853" s="341" t="s">
        <v>564</v>
      </c>
      <c r="C853" s="207">
        <v>0</v>
      </c>
      <c r="D853" s="210">
        <v>1</v>
      </c>
      <c r="E853" s="207">
        <v>0</v>
      </c>
      <c r="F853" s="210">
        <v>0</v>
      </c>
      <c r="G853" s="207">
        <v>0</v>
      </c>
      <c r="H853" s="210">
        <v>0</v>
      </c>
      <c r="I853" s="207">
        <v>0</v>
      </c>
      <c r="J853" s="210">
        <v>0</v>
      </c>
      <c r="K853" s="207">
        <v>0</v>
      </c>
      <c r="L853" s="210">
        <v>0</v>
      </c>
      <c r="M853" s="207">
        <v>0</v>
      </c>
      <c r="N853" s="210">
        <v>0</v>
      </c>
      <c r="O853" s="1"/>
      <c r="P853" s="1"/>
      <c r="Q853" s="1"/>
      <c r="R853" s="1"/>
      <c r="S853" s="1"/>
      <c r="T853" s="1"/>
    </row>
    <row r="854" spans="1:20" ht="6" customHeight="1">
      <c r="A854" s="75"/>
      <c r="B854" s="76"/>
      <c r="C854" s="77"/>
      <c r="D854" s="77"/>
      <c r="E854" s="78"/>
      <c r="F854" s="77"/>
      <c r="G854" s="77"/>
      <c r="H854" s="78"/>
      <c r="I854" s="79"/>
      <c r="J854" s="79"/>
      <c r="K854" s="67"/>
      <c r="L854" s="67"/>
      <c r="M854" s="67"/>
      <c r="N854" s="67"/>
      <c r="O854" s="67"/>
      <c r="P854" s="67"/>
      <c r="Q854" s="67"/>
      <c r="R854" s="67"/>
      <c r="S854" s="67"/>
      <c r="T854" s="67"/>
    </row>
    <row r="855" spans="1:20" ht="15.75">
      <c r="A855" s="80" t="s">
        <v>106</v>
      </c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67"/>
      <c r="M855" s="67"/>
      <c r="N855" s="67"/>
      <c r="O855" s="67"/>
      <c r="P855" s="67"/>
      <c r="Q855" s="67"/>
      <c r="R855" s="67"/>
      <c r="S855" s="67"/>
      <c r="T855" s="67"/>
    </row>
    <row r="856" spans="1:20" ht="6" customHeight="1" thickBot="1">
      <c r="A856" s="67"/>
      <c r="B856" s="6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67"/>
      <c r="R856" s="67"/>
      <c r="S856" s="67"/>
      <c r="T856" s="67"/>
    </row>
    <row r="857" spans="1:20" ht="25.5" customHeight="1" thickBot="1">
      <c r="A857" s="666" t="s">
        <v>202</v>
      </c>
      <c r="B857" s="669" t="s">
        <v>203</v>
      </c>
      <c r="C857" s="681" t="s">
        <v>282</v>
      </c>
      <c r="D857" s="682"/>
      <c r="E857" s="683"/>
      <c r="F857" s="661" t="s">
        <v>372</v>
      </c>
      <c r="G857" s="665"/>
      <c r="H857" s="665"/>
      <c r="I857" s="665"/>
      <c r="J857" s="665"/>
      <c r="K857" s="665"/>
      <c r="L857" s="665"/>
      <c r="M857" s="662"/>
      <c r="N857" s="681" t="s">
        <v>288</v>
      </c>
      <c r="O857" s="682"/>
      <c r="P857" s="683"/>
      <c r="Q857" s="681" t="s">
        <v>290</v>
      </c>
      <c r="R857" s="682"/>
      <c r="S857" s="683"/>
      <c r="T857" s="1"/>
    </row>
    <row r="858" spans="1:20" ht="47.25" customHeight="1" thickBot="1">
      <c r="A858" s="667"/>
      <c r="B858" s="669"/>
      <c r="C858" s="684"/>
      <c r="D858" s="685"/>
      <c r="E858" s="686"/>
      <c r="F858" s="663" t="s">
        <v>373</v>
      </c>
      <c r="G858" s="664"/>
      <c r="H858" s="663" t="s">
        <v>374</v>
      </c>
      <c r="I858" s="664"/>
      <c r="J858" s="663" t="s">
        <v>375</v>
      </c>
      <c r="K858" s="664"/>
      <c r="L858" s="663" t="s">
        <v>376</v>
      </c>
      <c r="M858" s="664"/>
      <c r="N858" s="684"/>
      <c r="O858" s="685"/>
      <c r="P858" s="686"/>
      <c r="Q858" s="684"/>
      <c r="R858" s="685"/>
      <c r="S858" s="686"/>
      <c r="T858" s="1"/>
    </row>
    <row r="859" spans="1:20" ht="21.75" customHeight="1" thickBot="1">
      <c r="A859" s="668"/>
      <c r="B859" s="669"/>
      <c r="C859" s="81">
        <f>C803</f>
        <v>2012</v>
      </c>
      <c r="D859" s="211">
        <f>D803</f>
        <v>2013</v>
      </c>
      <c r="E859" s="212" t="s">
        <v>204</v>
      </c>
      <c r="F859" s="81">
        <f>C859</f>
        <v>2012</v>
      </c>
      <c r="G859" s="82">
        <f>D859</f>
        <v>2013</v>
      </c>
      <c r="H859" s="81">
        <f aca="true" t="shared" si="217" ref="H859:O859">F859</f>
        <v>2012</v>
      </c>
      <c r="I859" s="82">
        <f t="shared" si="217"/>
        <v>2013</v>
      </c>
      <c r="J859" s="81">
        <f t="shared" si="217"/>
        <v>2012</v>
      </c>
      <c r="K859" s="82">
        <f t="shared" si="217"/>
        <v>2013</v>
      </c>
      <c r="L859" s="81">
        <f t="shared" si="217"/>
        <v>2012</v>
      </c>
      <c r="M859" s="82">
        <f t="shared" si="217"/>
        <v>2013</v>
      </c>
      <c r="N859" s="81">
        <f t="shared" si="217"/>
        <v>2012</v>
      </c>
      <c r="O859" s="211">
        <f t="shared" si="217"/>
        <v>2013</v>
      </c>
      <c r="P859" s="212" t="s">
        <v>204</v>
      </c>
      <c r="Q859" s="81">
        <f>N859</f>
        <v>2012</v>
      </c>
      <c r="R859" s="211">
        <f>O859</f>
        <v>2013</v>
      </c>
      <c r="S859" s="212" t="s">
        <v>204</v>
      </c>
      <c r="T859" s="1"/>
    </row>
    <row r="860" spans="1:20" ht="23.25" customHeight="1">
      <c r="A860" s="345">
        <v>1</v>
      </c>
      <c r="B860" s="347" t="s">
        <v>21</v>
      </c>
      <c r="C860" s="180"/>
      <c r="D860" s="205"/>
      <c r="E860" s="203">
        <f>IF(C860=0,0,IF(D860=0,"-100,0",IF(D860*100/C860&lt;200,ROUND(D860*100/C860-100,1),ROUND(D860/C860,1)&amp;" р")))</f>
        <v>0</v>
      </c>
      <c r="F860" s="180"/>
      <c r="G860" s="208"/>
      <c r="H860" s="180"/>
      <c r="I860" s="208"/>
      <c r="J860" s="180"/>
      <c r="K860" s="208"/>
      <c r="L860" s="180"/>
      <c r="M860" s="208"/>
      <c r="N860" s="180"/>
      <c r="O860" s="205"/>
      <c r="P860" s="203">
        <f>IF(N860=0,0,IF(O860=0,"-100,0",IF(O860*100/N860&lt;200,ROUND(O860*100/N860-100,1),ROUND(O860/N860,1)&amp;" р")))</f>
        <v>0</v>
      </c>
      <c r="Q860" s="180"/>
      <c r="R860" s="205">
        <v>2</v>
      </c>
      <c r="S860" s="203">
        <f>IF(Q860=0,0,IF(R860=0,"-100,0",IF(R860*100/Q860&lt;200,ROUND(R860*100/Q860-100,1),ROUND(R860/Q860,1)&amp;" р")))</f>
        <v>0</v>
      </c>
      <c r="T860" s="1"/>
    </row>
    <row r="861" spans="1:20" ht="23.25" customHeight="1">
      <c r="A861" s="215">
        <v>2</v>
      </c>
      <c r="B861" s="348" t="s">
        <v>22</v>
      </c>
      <c r="C861" s="181"/>
      <c r="D861" s="206"/>
      <c r="E861" s="204">
        <f aca="true" t="shared" si="218" ref="E861:E880">IF(C861=0,0,IF(D861=0,"-100,0",IF(D861*100/C861&lt;200,ROUND(D861*100/C861-100,1),ROUND(D861/C861,1)&amp;" р")))</f>
        <v>0</v>
      </c>
      <c r="F861" s="181"/>
      <c r="G861" s="209"/>
      <c r="H861" s="181"/>
      <c r="I861" s="209"/>
      <c r="J861" s="181"/>
      <c r="K861" s="209"/>
      <c r="L861" s="181"/>
      <c r="M861" s="209"/>
      <c r="N861" s="181"/>
      <c r="O861" s="206"/>
      <c r="P861" s="204">
        <f aca="true" t="shared" si="219" ref="P861:P880">IF(N861=0,0,IF(O861=0,"-100,0",IF(O861*100/N861&lt;200,ROUND(O861*100/N861-100,1),ROUND(O861/N861,1)&amp;" р")))</f>
        <v>0</v>
      </c>
      <c r="Q861" s="181"/>
      <c r="R861" s="206"/>
      <c r="S861" s="204">
        <f aca="true" t="shared" si="220" ref="S861:S880">IF(Q861=0,0,IF(R861=0,"-100,0",IF(R861*100/Q861&lt;200,ROUND(R861*100/Q861-100,1),ROUND(R861/Q861,1)&amp;" р")))</f>
        <v>0</v>
      </c>
      <c r="T861" s="1"/>
    </row>
    <row r="862" spans="1:20" ht="23.25" customHeight="1">
      <c r="A862" s="215">
        <v>3</v>
      </c>
      <c r="B862" s="348" t="s">
        <v>23</v>
      </c>
      <c r="C862" s="181"/>
      <c r="D862" s="206"/>
      <c r="E862" s="204">
        <f t="shared" si="218"/>
        <v>0</v>
      </c>
      <c r="F862" s="181"/>
      <c r="G862" s="209"/>
      <c r="H862" s="181"/>
      <c r="I862" s="209"/>
      <c r="J862" s="181"/>
      <c r="K862" s="209"/>
      <c r="L862" s="181"/>
      <c r="M862" s="209"/>
      <c r="N862" s="181"/>
      <c r="O862" s="206"/>
      <c r="P862" s="204">
        <f t="shared" si="219"/>
        <v>0</v>
      </c>
      <c r="Q862" s="181"/>
      <c r="R862" s="206">
        <v>1</v>
      </c>
      <c r="S862" s="204">
        <f t="shared" si="220"/>
        <v>0</v>
      </c>
      <c r="T862" s="1"/>
    </row>
    <row r="863" spans="1:20" ht="23.25" customHeight="1">
      <c r="A863" s="215">
        <v>4</v>
      </c>
      <c r="B863" s="348" t="s">
        <v>24</v>
      </c>
      <c r="C863" s="181"/>
      <c r="D863" s="206"/>
      <c r="E863" s="204">
        <f t="shared" si="218"/>
        <v>0</v>
      </c>
      <c r="F863" s="181"/>
      <c r="G863" s="209"/>
      <c r="H863" s="181"/>
      <c r="I863" s="209"/>
      <c r="J863" s="181"/>
      <c r="K863" s="209"/>
      <c r="L863" s="181"/>
      <c r="M863" s="209"/>
      <c r="N863" s="181"/>
      <c r="O863" s="206"/>
      <c r="P863" s="204">
        <f t="shared" si="219"/>
        <v>0</v>
      </c>
      <c r="Q863" s="181"/>
      <c r="R863" s="206">
        <v>3</v>
      </c>
      <c r="S863" s="204">
        <f t="shared" si="220"/>
        <v>0</v>
      </c>
      <c r="T863" s="1"/>
    </row>
    <row r="864" spans="1:20" ht="23.25" customHeight="1">
      <c r="A864" s="215">
        <v>5</v>
      </c>
      <c r="B864" s="348" t="s">
        <v>25</v>
      </c>
      <c r="C864" s="181"/>
      <c r="D864" s="206"/>
      <c r="E864" s="204">
        <f t="shared" si="218"/>
        <v>0</v>
      </c>
      <c r="F864" s="181"/>
      <c r="G864" s="209"/>
      <c r="H864" s="181"/>
      <c r="I864" s="209"/>
      <c r="J864" s="181"/>
      <c r="K864" s="209"/>
      <c r="L864" s="181"/>
      <c r="M864" s="209"/>
      <c r="N864" s="181"/>
      <c r="O864" s="206"/>
      <c r="P864" s="204">
        <f t="shared" si="219"/>
        <v>0</v>
      </c>
      <c r="Q864" s="181"/>
      <c r="R864" s="206"/>
      <c r="S864" s="204">
        <f t="shared" si="220"/>
        <v>0</v>
      </c>
      <c r="T864" s="1"/>
    </row>
    <row r="865" spans="1:20" ht="23.25" customHeight="1">
      <c r="A865" s="215">
        <v>6</v>
      </c>
      <c r="B865" s="348" t="s">
        <v>26</v>
      </c>
      <c r="C865" s="181"/>
      <c r="D865" s="206"/>
      <c r="E865" s="204">
        <f t="shared" si="218"/>
        <v>0</v>
      </c>
      <c r="F865" s="181"/>
      <c r="G865" s="209"/>
      <c r="H865" s="181"/>
      <c r="I865" s="209"/>
      <c r="J865" s="181"/>
      <c r="K865" s="209"/>
      <c r="L865" s="181"/>
      <c r="M865" s="209"/>
      <c r="N865" s="181"/>
      <c r="O865" s="206"/>
      <c r="P865" s="204">
        <f t="shared" si="219"/>
        <v>0</v>
      </c>
      <c r="Q865" s="181"/>
      <c r="R865" s="206">
        <v>1</v>
      </c>
      <c r="S865" s="204">
        <f t="shared" si="220"/>
        <v>0</v>
      </c>
      <c r="T865" s="1"/>
    </row>
    <row r="866" spans="1:20" ht="23.25" customHeight="1">
      <c r="A866" s="215">
        <v>7</v>
      </c>
      <c r="B866" s="348" t="s">
        <v>27</v>
      </c>
      <c r="C866" s="181"/>
      <c r="D866" s="206"/>
      <c r="E866" s="204">
        <f t="shared" si="218"/>
        <v>0</v>
      </c>
      <c r="F866" s="181"/>
      <c r="G866" s="209"/>
      <c r="H866" s="181"/>
      <c r="I866" s="209"/>
      <c r="J866" s="181"/>
      <c r="K866" s="209"/>
      <c r="L866" s="181"/>
      <c r="M866" s="209"/>
      <c r="N866" s="181"/>
      <c r="O866" s="206"/>
      <c r="P866" s="204">
        <f t="shared" si="219"/>
        <v>0</v>
      </c>
      <c r="Q866" s="181"/>
      <c r="R866" s="206"/>
      <c r="S866" s="204">
        <f t="shared" si="220"/>
        <v>0</v>
      </c>
      <c r="T866" s="1"/>
    </row>
    <row r="867" spans="1:20" ht="23.25" customHeight="1">
      <c r="A867" s="215">
        <v>8</v>
      </c>
      <c r="B867" s="348" t="s">
        <v>28</v>
      </c>
      <c r="C867" s="181"/>
      <c r="D867" s="206"/>
      <c r="E867" s="204">
        <f t="shared" si="218"/>
        <v>0</v>
      </c>
      <c r="F867" s="181"/>
      <c r="G867" s="209"/>
      <c r="H867" s="181"/>
      <c r="I867" s="209"/>
      <c r="J867" s="181"/>
      <c r="K867" s="209"/>
      <c r="L867" s="181"/>
      <c r="M867" s="209"/>
      <c r="N867" s="181"/>
      <c r="O867" s="206"/>
      <c r="P867" s="204">
        <f t="shared" si="219"/>
        <v>0</v>
      </c>
      <c r="Q867" s="181"/>
      <c r="R867" s="206"/>
      <c r="S867" s="204">
        <f t="shared" si="220"/>
        <v>0</v>
      </c>
      <c r="T867" s="1"/>
    </row>
    <row r="868" spans="1:20" ht="23.25" customHeight="1">
      <c r="A868" s="215">
        <v>9</v>
      </c>
      <c r="B868" s="348" t="s">
        <v>29</v>
      </c>
      <c r="C868" s="181"/>
      <c r="D868" s="206"/>
      <c r="E868" s="204">
        <f t="shared" si="218"/>
        <v>0</v>
      </c>
      <c r="F868" s="181"/>
      <c r="G868" s="209"/>
      <c r="H868" s="181"/>
      <c r="I868" s="209"/>
      <c r="J868" s="181"/>
      <c r="K868" s="209"/>
      <c r="L868" s="181"/>
      <c r="M868" s="209"/>
      <c r="N868" s="181"/>
      <c r="O868" s="206"/>
      <c r="P868" s="204">
        <f t="shared" si="219"/>
        <v>0</v>
      </c>
      <c r="Q868" s="181"/>
      <c r="R868" s="206">
        <v>1</v>
      </c>
      <c r="S868" s="204">
        <f t="shared" si="220"/>
        <v>0</v>
      </c>
      <c r="T868" s="1"/>
    </row>
    <row r="869" spans="1:20" ht="23.25" customHeight="1">
      <c r="A869" s="215">
        <v>10</v>
      </c>
      <c r="B869" s="348" t="s">
        <v>30</v>
      </c>
      <c r="C869" s="181"/>
      <c r="D869" s="206"/>
      <c r="E869" s="204">
        <f t="shared" si="218"/>
        <v>0</v>
      </c>
      <c r="F869" s="181"/>
      <c r="G869" s="209"/>
      <c r="H869" s="181"/>
      <c r="I869" s="209"/>
      <c r="J869" s="181"/>
      <c r="K869" s="209"/>
      <c r="L869" s="181"/>
      <c r="M869" s="209"/>
      <c r="N869" s="181"/>
      <c r="O869" s="206"/>
      <c r="P869" s="204">
        <f t="shared" si="219"/>
        <v>0</v>
      </c>
      <c r="Q869" s="181"/>
      <c r="R869" s="206"/>
      <c r="S869" s="204">
        <f t="shared" si="220"/>
        <v>0</v>
      </c>
      <c r="T869" s="1"/>
    </row>
    <row r="870" spans="1:20" ht="23.25" customHeight="1">
      <c r="A870" s="215">
        <v>11</v>
      </c>
      <c r="B870" s="348" t="s">
        <v>31</v>
      </c>
      <c r="C870" s="181"/>
      <c r="D870" s="206"/>
      <c r="E870" s="204">
        <f t="shared" si="218"/>
        <v>0</v>
      </c>
      <c r="F870" s="181"/>
      <c r="G870" s="209"/>
      <c r="H870" s="181"/>
      <c r="I870" s="209"/>
      <c r="J870" s="181"/>
      <c r="K870" s="209"/>
      <c r="L870" s="181"/>
      <c r="M870" s="209"/>
      <c r="N870" s="181"/>
      <c r="O870" s="206"/>
      <c r="P870" s="204">
        <f t="shared" si="219"/>
        <v>0</v>
      </c>
      <c r="Q870" s="181"/>
      <c r="R870" s="206"/>
      <c r="S870" s="204">
        <f t="shared" si="220"/>
        <v>0</v>
      </c>
      <c r="T870" s="1"/>
    </row>
    <row r="871" spans="1:20" ht="23.25" customHeight="1">
      <c r="A871" s="215">
        <v>12</v>
      </c>
      <c r="B871" s="348" t="s">
        <v>32</v>
      </c>
      <c r="C871" s="181"/>
      <c r="D871" s="206"/>
      <c r="E871" s="204">
        <f t="shared" si="218"/>
        <v>0</v>
      </c>
      <c r="F871" s="181"/>
      <c r="G871" s="209"/>
      <c r="H871" s="181"/>
      <c r="I871" s="209"/>
      <c r="J871" s="181"/>
      <c r="K871" s="209"/>
      <c r="L871" s="181"/>
      <c r="M871" s="209"/>
      <c r="N871" s="181"/>
      <c r="O871" s="206"/>
      <c r="P871" s="204">
        <f t="shared" si="219"/>
        <v>0</v>
      </c>
      <c r="Q871" s="181"/>
      <c r="R871" s="206"/>
      <c r="S871" s="204">
        <f t="shared" si="220"/>
        <v>0</v>
      </c>
      <c r="T871" s="1"/>
    </row>
    <row r="872" spans="1:20" ht="23.25" customHeight="1">
      <c r="A872" s="215">
        <v>13</v>
      </c>
      <c r="B872" s="348" t="s">
        <v>33</v>
      </c>
      <c r="C872" s="181"/>
      <c r="D872" s="206"/>
      <c r="E872" s="204">
        <f t="shared" si="218"/>
        <v>0</v>
      </c>
      <c r="F872" s="181"/>
      <c r="G872" s="209"/>
      <c r="H872" s="181"/>
      <c r="I872" s="209"/>
      <c r="J872" s="181"/>
      <c r="K872" s="209"/>
      <c r="L872" s="181"/>
      <c r="M872" s="209"/>
      <c r="N872" s="181"/>
      <c r="O872" s="206"/>
      <c r="P872" s="204">
        <f t="shared" si="219"/>
        <v>0</v>
      </c>
      <c r="Q872" s="181"/>
      <c r="R872" s="206"/>
      <c r="S872" s="204">
        <f t="shared" si="220"/>
        <v>0</v>
      </c>
      <c r="T872" s="1"/>
    </row>
    <row r="873" spans="1:20" ht="23.25" customHeight="1">
      <c r="A873" s="215">
        <v>14</v>
      </c>
      <c r="B873" s="348" t="s">
        <v>34</v>
      </c>
      <c r="C873" s="181"/>
      <c r="D873" s="206"/>
      <c r="E873" s="204">
        <f t="shared" si="218"/>
        <v>0</v>
      </c>
      <c r="F873" s="181"/>
      <c r="G873" s="209"/>
      <c r="H873" s="181"/>
      <c r="I873" s="209"/>
      <c r="J873" s="181"/>
      <c r="K873" s="209"/>
      <c r="L873" s="181"/>
      <c r="M873" s="209"/>
      <c r="N873" s="181"/>
      <c r="O873" s="206"/>
      <c r="P873" s="204">
        <f t="shared" si="219"/>
        <v>0</v>
      </c>
      <c r="Q873" s="181"/>
      <c r="R873" s="206">
        <v>2</v>
      </c>
      <c r="S873" s="204">
        <f t="shared" si="220"/>
        <v>0</v>
      </c>
      <c r="T873" s="1"/>
    </row>
    <row r="874" spans="1:20" ht="23.25" customHeight="1">
      <c r="A874" s="215">
        <v>15</v>
      </c>
      <c r="B874" s="348" t="s">
        <v>35</v>
      </c>
      <c r="C874" s="181"/>
      <c r="D874" s="206"/>
      <c r="E874" s="204">
        <f t="shared" si="218"/>
        <v>0</v>
      </c>
      <c r="F874" s="181"/>
      <c r="G874" s="209"/>
      <c r="H874" s="181"/>
      <c r="I874" s="209"/>
      <c r="J874" s="181"/>
      <c r="K874" s="209"/>
      <c r="L874" s="181"/>
      <c r="M874" s="209"/>
      <c r="N874" s="181"/>
      <c r="O874" s="206"/>
      <c r="P874" s="204">
        <f t="shared" si="219"/>
        <v>0</v>
      </c>
      <c r="Q874" s="181"/>
      <c r="R874" s="206">
        <v>4</v>
      </c>
      <c r="S874" s="204">
        <f t="shared" si="220"/>
        <v>0</v>
      </c>
      <c r="T874" s="1"/>
    </row>
    <row r="875" spans="1:20" ht="23.25" customHeight="1">
      <c r="A875" s="215">
        <v>16</v>
      </c>
      <c r="B875" s="348" t="s">
        <v>36</v>
      </c>
      <c r="C875" s="181"/>
      <c r="D875" s="206"/>
      <c r="E875" s="204">
        <f t="shared" si="218"/>
        <v>0</v>
      </c>
      <c r="F875" s="181"/>
      <c r="G875" s="209"/>
      <c r="H875" s="181"/>
      <c r="I875" s="209"/>
      <c r="J875" s="181"/>
      <c r="K875" s="209"/>
      <c r="L875" s="181"/>
      <c r="M875" s="209"/>
      <c r="N875" s="181"/>
      <c r="O875" s="206"/>
      <c r="P875" s="204">
        <f t="shared" si="219"/>
        <v>0</v>
      </c>
      <c r="Q875" s="181"/>
      <c r="R875" s="206">
        <v>13</v>
      </c>
      <c r="S875" s="204">
        <f t="shared" si="220"/>
        <v>0</v>
      </c>
      <c r="T875" s="1"/>
    </row>
    <row r="876" spans="1:20" ht="23.25" customHeight="1">
      <c r="A876" s="215">
        <v>17</v>
      </c>
      <c r="B876" s="348" t="s">
        <v>37</v>
      </c>
      <c r="C876" s="181"/>
      <c r="D876" s="206"/>
      <c r="E876" s="204">
        <f t="shared" si="218"/>
        <v>0</v>
      </c>
      <c r="F876" s="181"/>
      <c r="G876" s="209"/>
      <c r="H876" s="181"/>
      <c r="I876" s="209"/>
      <c r="J876" s="181"/>
      <c r="K876" s="209"/>
      <c r="L876" s="181"/>
      <c r="M876" s="209"/>
      <c r="N876" s="181"/>
      <c r="O876" s="206"/>
      <c r="P876" s="204">
        <f t="shared" si="219"/>
        <v>0</v>
      </c>
      <c r="Q876" s="181"/>
      <c r="R876" s="206">
        <v>3</v>
      </c>
      <c r="S876" s="204">
        <f t="shared" si="220"/>
        <v>0</v>
      </c>
      <c r="T876" s="1"/>
    </row>
    <row r="877" spans="1:20" ht="23.25" customHeight="1">
      <c r="A877" s="215">
        <v>18</v>
      </c>
      <c r="B877" s="348" t="s">
        <v>38</v>
      </c>
      <c r="C877" s="181"/>
      <c r="D877" s="206"/>
      <c r="E877" s="204">
        <f t="shared" si="218"/>
        <v>0</v>
      </c>
      <c r="F877" s="181"/>
      <c r="G877" s="209"/>
      <c r="H877" s="181"/>
      <c r="I877" s="209"/>
      <c r="J877" s="181"/>
      <c r="K877" s="209"/>
      <c r="L877" s="181"/>
      <c r="M877" s="209"/>
      <c r="N877" s="181"/>
      <c r="O877" s="206"/>
      <c r="P877" s="204">
        <f t="shared" si="219"/>
        <v>0</v>
      </c>
      <c r="Q877" s="181"/>
      <c r="R877" s="206"/>
      <c r="S877" s="204">
        <f t="shared" si="220"/>
        <v>0</v>
      </c>
      <c r="T877" s="1"/>
    </row>
    <row r="878" spans="1:20" ht="23.25" customHeight="1">
      <c r="A878" s="215">
        <v>19</v>
      </c>
      <c r="B878" s="348" t="s">
        <v>39</v>
      </c>
      <c r="C878" s="181"/>
      <c r="D878" s="206"/>
      <c r="E878" s="204">
        <f t="shared" si="218"/>
        <v>0</v>
      </c>
      <c r="F878" s="181"/>
      <c r="G878" s="209"/>
      <c r="H878" s="181"/>
      <c r="I878" s="209"/>
      <c r="J878" s="181"/>
      <c r="K878" s="209"/>
      <c r="L878" s="181"/>
      <c r="M878" s="209"/>
      <c r="N878" s="181"/>
      <c r="O878" s="206"/>
      <c r="P878" s="204">
        <f t="shared" si="219"/>
        <v>0</v>
      </c>
      <c r="Q878" s="181"/>
      <c r="R878" s="206"/>
      <c r="S878" s="204">
        <f t="shared" si="220"/>
        <v>0</v>
      </c>
      <c r="T878" s="1"/>
    </row>
    <row r="879" spans="1:20" ht="23.25" customHeight="1">
      <c r="A879" s="215">
        <v>20</v>
      </c>
      <c r="B879" s="348" t="s">
        <v>40</v>
      </c>
      <c r="C879" s="181"/>
      <c r="D879" s="206"/>
      <c r="E879" s="204">
        <f t="shared" si="218"/>
        <v>0</v>
      </c>
      <c r="F879" s="181"/>
      <c r="G879" s="209"/>
      <c r="H879" s="181"/>
      <c r="I879" s="209"/>
      <c r="J879" s="181"/>
      <c r="K879" s="209"/>
      <c r="L879" s="181"/>
      <c r="M879" s="209"/>
      <c r="N879" s="181"/>
      <c r="O879" s="206"/>
      <c r="P879" s="204">
        <f t="shared" si="219"/>
        <v>0</v>
      </c>
      <c r="Q879" s="181"/>
      <c r="R879" s="206">
        <v>1</v>
      </c>
      <c r="S879" s="204">
        <f t="shared" si="220"/>
        <v>0</v>
      </c>
      <c r="T879" s="1"/>
    </row>
    <row r="880" spans="1:20" ht="23.25" customHeight="1" thickBot="1">
      <c r="A880" s="346">
        <v>21</v>
      </c>
      <c r="B880" s="344" t="s">
        <v>447</v>
      </c>
      <c r="C880" s="181"/>
      <c r="D880" s="206"/>
      <c r="E880" s="204">
        <f t="shared" si="218"/>
        <v>0</v>
      </c>
      <c r="F880" s="181"/>
      <c r="G880" s="209"/>
      <c r="H880" s="181"/>
      <c r="I880" s="209"/>
      <c r="J880" s="181"/>
      <c r="K880" s="209"/>
      <c r="L880" s="181"/>
      <c r="M880" s="209"/>
      <c r="N880" s="181"/>
      <c r="O880" s="206"/>
      <c r="P880" s="204">
        <f t="shared" si="219"/>
        <v>0</v>
      </c>
      <c r="Q880" s="181"/>
      <c r="R880" s="206">
        <v>1</v>
      </c>
      <c r="S880" s="204">
        <f t="shared" si="220"/>
        <v>0</v>
      </c>
      <c r="T880" s="1"/>
    </row>
    <row r="881" spans="1:20" ht="23.25" customHeight="1" thickBot="1">
      <c r="A881" s="216">
        <v>22</v>
      </c>
      <c r="B881" s="341" t="s">
        <v>564</v>
      </c>
      <c r="C881" s="207">
        <v>0</v>
      </c>
      <c r="D881" s="214">
        <v>0</v>
      </c>
      <c r="E881" s="64">
        <f>IF(C881=0,0,IF(D881=0,"-100,0",IF(D881*100/C881&lt;200,ROUND(D881*100/C881-100,1),ROUND(D881/C881,1)&amp;" р")))</f>
        <v>0</v>
      </c>
      <c r="F881" s="207">
        <v>0</v>
      </c>
      <c r="G881" s="210">
        <v>0</v>
      </c>
      <c r="H881" s="207">
        <v>0</v>
      </c>
      <c r="I881" s="210">
        <v>0</v>
      </c>
      <c r="J881" s="207">
        <v>0</v>
      </c>
      <c r="K881" s="210">
        <v>0</v>
      </c>
      <c r="L881" s="207">
        <v>0</v>
      </c>
      <c r="M881" s="210">
        <v>0</v>
      </c>
      <c r="N881" s="207">
        <v>0</v>
      </c>
      <c r="O881" s="214">
        <v>0</v>
      </c>
      <c r="P881" s="64">
        <f>IF(N881=0,0,IF(O881=0,"-100,0",IF(O881*100/N881&lt;200,ROUND(O881*100/N881-100,1),ROUND(O881/N881,1)&amp;" р")))</f>
        <v>0</v>
      </c>
      <c r="Q881" s="207">
        <v>0</v>
      </c>
      <c r="R881" s="214">
        <v>32</v>
      </c>
      <c r="S881" s="64">
        <f>IF(Q881=0,0,IF(R881=0,"-100,0",IF(R881*100/Q881&lt;200,ROUND(R881*100/Q881-100,1),ROUND(R881/Q881,1)&amp;" р")))</f>
        <v>0</v>
      </c>
      <c r="T881" s="1"/>
    </row>
  </sheetData>
  <mergeCells count="303">
    <mergeCell ref="C857:E858"/>
    <mergeCell ref="N857:P858"/>
    <mergeCell ref="Q857:S858"/>
    <mergeCell ref="F857:M857"/>
    <mergeCell ref="F858:G858"/>
    <mergeCell ref="H858:I858"/>
    <mergeCell ref="J858:K858"/>
    <mergeCell ref="L858:M858"/>
    <mergeCell ref="A857:A859"/>
    <mergeCell ref="B857:B859"/>
    <mergeCell ref="A5:T5"/>
    <mergeCell ref="A353:A355"/>
    <mergeCell ref="B353:B355"/>
    <mergeCell ref="C353:E354"/>
    <mergeCell ref="B325:B327"/>
    <mergeCell ref="I326:K326"/>
    <mergeCell ref="C325:E326"/>
    <mergeCell ref="F326:H326"/>
    <mergeCell ref="A745:A747"/>
    <mergeCell ref="B745:B747"/>
    <mergeCell ref="C745:K745"/>
    <mergeCell ref="C409:E410"/>
    <mergeCell ref="F409:H409"/>
    <mergeCell ref="F410:H410"/>
    <mergeCell ref="I437:J438"/>
    <mergeCell ref="C437:E438"/>
    <mergeCell ref="F437:H438"/>
    <mergeCell ref="A717:A719"/>
    <mergeCell ref="C802:E802"/>
    <mergeCell ref="F802:H802"/>
    <mergeCell ref="R242:T242"/>
    <mergeCell ref="L326:N326"/>
    <mergeCell ref="O326:Q326"/>
    <mergeCell ref="R326:T326"/>
    <mergeCell ref="F325:T325"/>
    <mergeCell ref="F241:H242"/>
    <mergeCell ref="I241:T241"/>
    <mergeCell ref="I354:K354"/>
    <mergeCell ref="A801:A803"/>
    <mergeCell ref="B801:B803"/>
    <mergeCell ref="C801:K801"/>
    <mergeCell ref="A773:A775"/>
    <mergeCell ref="B773:B775"/>
    <mergeCell ref="C773:K773"/>
    <mergeCell ref="I802:K802"/>
    <mergeCell ref="C774:E774"/>
    <mergeCell ref="F774:H774"/>
    <mergeCell ref="I774:K774"/>
    <mergeCell ref="L802:N802"/>
    <mergeCell ref="O802:Q802"/>
    <mergeCell ref="R802:T802"/>
    <mergeCell ref="L773:T773"/>
    <mergeCell ref="L774:N774"/>
    <mergeCell ref="O774:Q774"/>
    <mergeCell ref="R774:T774"/>
    <mergeCell ref="L801:T801"/>
    <mergeCell ref="L745:T745"/>
    <mergeCell ref="C746:E746"/>
    <mergeCell ref="F746:H746"/>
    <mergeCell ref="I746:K746"/>
    <mergeCell ref="L746:N746"/>
    <mergeCell ref="O746:Q746"/>
    <mergeCell ref="R746:T746"/>
    <mergeCell ref="B717:B719"/>
    <mergeCell ref="C717:K717"/>
    <mergeCell ref="C718:E718"/>
    <mergeCell ref="F718:H718"/>
    <mergeCell ref="I718:K718"/>
    <mergeCell ref="L718:N718"/>
    <mergeCell ref="C577:E578"/>
    <mergeCell ref="I494:J494"/>
    <mergeCell ref="C521:J521"/>
    <mergeCell ref="C522:D522"/>
    <mergeCell ref="M494:N494"/>
    <mergeCell ref="C605:E606"/>
    <mergeCell ref="F605:H606"/>
    <mergeCell ref="K521:R521"/>
    <mergeCell ref="E494:F494"/>
    <mergeCell ref="O718:Q718"/>
    <mergeCell ref="L717:Q717"/>
    <mergeCell ref="K605:M606"/>
    <mergeCell ref="O662:Q662"/>
    <mergeCell ref="O661:T661"/>
    <mergeCell ref="R662:T662"/>
    <mergeCell ref="K633:M634"/>
    <mergeCell ref="O690:Q690"/>
    <mergeCell ref="R690:T690"/>
    <mergeCell ref="O689:T689"/>
    <mergeCell ref="A14:T14"/>
    <mergeCell ref="A12:T12"/>
    <mergeCell ref="A11:T11"/>
    <mergeCell ref="A9:T9"/>
    <mergeCell ref="A7:T7"/>
    <mergeCell ref="A8:T8"/>
    <mergeCell ref="A13:T13"/>
    <mergeCell ref="A10:T10"/>
    <mergeCell ref="B269:B271"/>
    <mergeCell ref="C269:E270"/>
    <mergeCell ref="F298:H298"/>
    <mergeCell ref="F269:T269"/>
    <mergeCell ref="O298:Q298"/>
    <mergeCell ref="R298:T298"/>
    <mergeCell ref="B297:B299"/>
    <mergeCell ref="O270:Q270"/>
    <mergeCell ref="C298:E298"/>
    <mergeCell ref="R270:T270"/>
    <mergeCell ref="S381:T382"/>
    <mergeCell ref="P381:R382"/>
    <mergeCell ref="B521:B523"/>
    <mergeCell ref="K437:L438"/>
    <mergeCell ref="M437:N438"/>
    <mergeCell ref="O437:P438"/>
    <mergeCell ref="Q437:R438"/>
    <mergeCell ref="S437:T438"/>
    <mergeCell ref="B381:B383"/>
    <mergeCell ref="C381:E382"/>
    <mergeCell ref="B409:B411"/>
    <mergeCell ref="A577:A579"/>
    <mergeCell ref="A409:A411"/>
    <mergeCell ref="A465:A467"/>
    <mergeCell ref="A493:A495"/>
    <mergeCell ref="A437:A439"/>
    <mergeCell ref="B437:B439"/>
    <mergeCell ref="B577:B579"/>
    <mergeCell ref="B465:B467"/>
    <mergeCell ref="B493:B495"/>
    <mergeCell ref="A381:A383"/>
    <mergeCell ref="A325:A327"/>
    <mergeCell ref="A549:A551"/>
    <mergeCell ref="A521:A523"/>
    <mergeCell ref="C101:D102"/>
    <mergeCell ref="C185:E186"/>
    <mergeCell ref="C213:E214"/>
    <mergeCell ref="A213:A215"/>
    <mergeCell ref="B213:B215"/>
    <mergeCell ref="A185:A187"/>
    <mergeCell ref="B185:B187"/>
    <mergeCell ref="B157:B159"/>
    <mergeCell ref="E102:F102"/>
    <mergeCell ref="F157:H158"/>
    <mergeCell ref="I101:J102"/>
    <mergeCell ref="O101:P102"/>
    <mergeCell ref="K102:L102"/>
    <mergeCell ref="Q102:R102"/>
    <mergeCell ref="M102:N102"/>
    <mergeCell ref="K101:N101"/>
    <mergeCell ref="Q101:T101"/>
    <mergeCell ref="S102:T102"/>
    <mergeCell ref="S17:T18"/>
    <mergeCell ref="F17:H18"/>
    <mergeCell ref="K17:M18"/>
    <mergeCell ref="P17:R18"/>
    <mergeCell ref="N17:O18"/>
    <mergeCell ref="I17:J18"/>
    <mergeCell ref="A1:T1"/>
    <mergeCell ref="A6:T6"/>
    <mergeCell ref="A4:T4"/>
    <mergeCell ref="A3:T3"/>
    <mergeCell ref="A2:T2"/>
    <mergeCell ref="A45:A47"/>
    <mergeCell ref="B45:B47"/>
    <mergeCell ref="C45:L45"/>
    <mergeCell ref="H46:J46"/>
    <mergeCell ref="C46:E46"/>
    <mergeCell ref="F46:G46"/>
    <mergeCell ref="K46:L46"/>
    <mergeCell ref="K185:L186"/>
    <mergeCell ref="M185:O186"/>
    <mergeCell ref="A17:A19"/>
    <mergeCell ref="B17:B19"/>
    <mergeCell ref="C17:E18"/>
    <mergeCell ref="A101:A103"/>
    <mergeCell ref="E101:H101"/>
    <mergeCell ref="G102:H102"/>
    <mergeCell ref="B101:B103"/>
    <mergeCell ref="M45:O46"/>
    <mergeCell ref="L214:N214"/>
    <mergeCell ref="L242:N242"/>
    <mergeCell ref="R214:T214"/>
    <mergeCell ref="K157:M158"/>
    <mergeCell ref="P157:R158"/>
    <mergeCell ref="P185:Q186"/>
    <mergeCell ref="N157:O158"/>
    <mergeCell ref="I213:T213"/>
    <mergeCell ref="I157:J158"/>
    <mergeCell ref="I214:K214"/>
    <mergeCell ref="F185:G186"/>
    <mergeCell ref="L270:N270"/>
    <mergeCell ref="I270:K270"/>
    <mergeCell ref="I298:K298"/>
    <mergeCell ref="F213:H214"/>
    <mergeCell ref="C297:T297"/>
    <mergeCell ref="L298:N298"/>
    <mergeCell ref="C241:E242"/>
    <mergeCell ref="O242:Q242"/>
    <mergeCell ref="O214:Q214"/>
    <mergeCell ref="F381:H382"/>
    <mergeCell ref="H185:J186"/>
    <mergeCell ref="C494:D494"/>
    <mergeCell ref="K494:L494"/>
    <mergeCell ref="K465:R465"/>
    <mergeCell ref="O466:P466"/>
    <mergeCell ref="F353:H354"/>
    <mergeCell ref="F270:H270"/>
    <mergeCell ref="O494:P494"/>
    <mergeCell ref="Q494:R494"/>
    <mergeCell ref="I353:Q353"/>
    <mergeCell ref="I381:J382"/>
    <mergeCell ref="I410:K410"/>
    <mergeCell ref="L354:N354"/>
    <mergeCell ref="O354:Q354"/>
    <mergeCell ref="L410:N410"/>
    <mergeCell ref="O409:Q410"/>
    <mergeCell ref="I409:N409"/>
    <mergeCell ref="K381:M382"/>
    <mergeCell ref="N381:O382"/>
    <mergeCell ref="G494:H494"/>
    <mergeCell ref="I522:J522"/>
    <mergeCell ref="A157:A159"/>
    <mergeCell ref="C157:E158"/>
    <mergeCell ref="I242:K242"/>
    <mergeCell ref="A241:A243"/>
    <mergeCell ref="A269:A271"/>
    <mergeCell ref="B241:B243"/>
    <mergeCell ref="A297:A299"/>
    <mergeCell ref="I466:J466"/>
    <mergeCell ref="K493:R493"/>
    <mergeCell ref="Q466:R466"/>
    <mergeCell ref="C493:J493"/>
    <mergeCell ref="E466:F466"/>
    <mergeCell ref="G466:H466"/>
    <mergeCell ref="K466:L466"/>
    <mergeCell ref="C466:D466"/>
    <mergeCell ref="A605:A607"/>
    <mergeCell ref="B605:B607"/>
    <mergeCell ref="A661:A663"/>
    <mergeCell ref="B661:B663"/>
    <mergeCell ref="A633:A635"/>
    <mergeCell ref="B633:B635"/>
    <mergeCell ref="A689:A691"/>
    <mergeCell ref="B689:B691"/>
    <mergeCell ref="C689:E690"/>
    <mergeCell ref="C661:E662"/>
    <mergeCell ref="F690:H690"/>
    <mergeCell ref="I690:K690"/>
    <mergeCell ref="L662:N662"/>
    <mergeCell ref="F662:H662"/>
    <mergeCell ref="I662:K662"/>
    <mergeCell ref="L689:N690"/>
    <mergeCell ref="F689:K689"/>
    <mergeCell ref="K522:L522"/>
    <mergeCell ref="C633:E634"/>
    <mergeCell ref="M466:N466"/>
    <mergeCell ref="F661:H661"/>
    <mergeCell ref="I661:N661"/>
    <mergeCell ref="F633:H634"/>
    <mergeCell ref="I605:J606"/>
    <mergeCell ref="I633:J634"/>
    <mergeCell ref="E522:F522"/>
    <mergeCell ref="G522:H522"/>
    <mergeCell ref="F577:H578"/>
    <mergeCell ref="I577:J578"/>
    <mergeCell ref="Q522:R522"/>
    <mergeCell ref="B549:B551"/>
    <mergeCell ref="C549:J549"/>
    <mergeCell ref="K549:R549"/>
    <mergeCell ref="C550:D550"/>
    <mergeCell ref="E550:F550"/>
    <mergeCell ref="G550:H550"/>
    <mergeCell ref="Q550:R550"/>
    <mergeCell ref="A73:A75"/>
    <mergeCell ref="B73:B75"/>
    <mergeCell ref="O550:P550"/>
    <mergeCell ref="K577:M578"/>
    <mergeCell ref="I550:J550"/>
    <mergeCell ref="K550:L550"/>
    <mergeCell ref="M550:N550"/>
    <mergeCell ref="M522:N522"/>
    <mergeCell ref="O522:P522"/>
    <mergeCell ref="C465:J465"/>
    <mergeCell ref="C73:E74"/>
    <mergeCell ref="F73:H73"/>
    <mergeCell ref="I73:J74"/>
    <mergeCell ref="K73:M74"/>
    <mergeCell ref="F74:H74"/>
    <mergeCell ref="K130:L130"/>
    <mergeCell ref="H129:J130"/>
    <mergeCell ref="K129:L129"/>
    <mergeCell ref="A129:A131"/>
    <mergeCell ref="B129:B131"/>
    <mergeCell ref="F130:G130"/>
    <mergeCell ref="C129:E130"/>
    <mergeCell ref="F129:G129"/>
    <mergeCell ref="A829:A831"/>
    <mergeCell ref="B829:B831"/>
    <mergeCell ref="C829:D830"/>
    <mergeCell ref="G830:H830"/>
    <mergeCell ref="E829:F830"/>
    <mergeCell ref="K829:L830"/>
    <mergeCell ref="M829:N829"/>
    <mergeCell ref="M830:N830"/>
    <mergeCell ref="G829:J829"/>
    <mergeCell ref="I830:J83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65" r:id="rId2"/>
  <rowBreaks count="31" manualBreakCount="31">
    <brk id="14" max="255" man="1"/>
    <brk id="41" max="19" man="1"/>
    <brk id="69" max="19" man="1"/>
    <brk id="97" max="19" man="1"/>
    <brk id="125" max="19" man="1"/>
    <brk id="153" max="19" man="1"/>
    <brk id="181" max="19" man="1"/>
    <brk id="209" max="19" man="1"/>
    <brk id="237" max="19" man="1"/>
    <brk id="265" max="19" man="1"/>
    <brk id="293" max="19" man="1"/>
    <brk id="321" max="19" man="1"/>
    <brk id="349" max="19" man="1"/>
    <brk id="377" max="19" man="1"/>
    <brk id="405" max="19" man="1"/>
    <brk id="433" max="19" man="1"/>
    <brk id="461" max="19" man="1"/>
    <brk id="489" max="19" man="1"/>
    <brk id="517" max="19" man="1"/>
    <brk id="545" max="19" man="1"/>
    <brk id="573" max="19" man="1"/>
    <brk id="601" max="19" man="1"/>
    <brk id="629" max="19" man="1"/>
    <brk id="657" max="19" man="1"/>
    <brk id="685" max="19" man="1"/>
    <brk id="713" max="19" man="1"/>
    <brk id="741" max="19" man="1"/>
    <brk id="769" max="19" man="1"/>
    <brk id="797" max="19" man="1"/>
    <brk id="825" max="19" man="1"/>
    <brk id="853" max="19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K113"/>
  <sheetViews>
    <sheetView showZeros="0" workbookViewId="0" topLeftCell="A88">
      <selection activeCell="F6" sqref="F6"/>
    </sheetView>
  </sheetViews>
  <sheetFormatPr defaultColWidth="9.00390625" defaultRowHeight="12.75"/>
  <cols>
    <col min="1" max="1" width="6.125" style="46" customWidth="1"/>
    <col min="2" max="2" width="6.00390625" style="46" customWidth="1"/>
    <col min="3" max="3" width="34.625" style="46" customWidth="1"/>
    <col min="4" max="4" width="26.125" style="46" customWidth="1"/>
    <col min="5" max="5" width="3.50390625" style="46" bestFit="1" customWidth="1"/>
    <col min="6" max="7" width="9.50390625" style="46" customWidth="1"/>
    <col min="8" max="8" width="8.375" style="46" customWidth="1"/>
    <col min="9" max="16384" width="9.00390625" style="46" customWidth="1"/>
  </cols>
  <sheetData>
    <row r="1" spans="1:11" ht="20.25">
      <c r="A1" s="749" t="s">
        <v>831</v>
      </c>
      <c r="B1" s="749"/>
      <c r="C1" s="749"/>
      <c r="D1" s="749"/>
      <c r="E1" s="749"/>
      <c r="F1" s="749"/>
      <c r="G1" s="749"/>
      <c r="H1" s="749"/>
      <c r="I1" s="67"/>
      <c r="J1" s="67"/>
      <c r="K1" s="67"/>
    </row>
    <row r="2" spans="1:11" ht="20.25">
      <c r="A2" s="749" t="s">
        <v>832</v>
      </c>
      <c r="B2" s="749"/>
      <c r="C2" s="749"/>
      <c r="D2" s="749"/>
      <c r="E2" s="749"/>
      <c r="F2" s="749"/>
      <c r="G2" s="749"/>
      <c r="H2" s="749"/>
      <c r="I2" s="67"/>
      <c r="J2" s="67"/>
      <c r="K2" s="67"/>
    </row>
    <row r="3" spans="1:11" ht="20.25">
      <c r="A3" s="749" t="str">
        <f>Довідки!A11</f>
        <v>Прокуратура Тернопільської області</v>
      </c>
      <c r="B3" s="749"/>
      <c r="C3" s="749"/>
      <c r="D3" s="749"/>
      <c r="E3" s="749"/>
      <c r="F3" s="749"/>
      <c r="G3" s="749"/>
      <c r="H3" s="749"/>
      <c r="I3" s="67"/>
      <c r="J3" s="67"/>
      <c r="K3" s="67"/>
    </row>
    <row r="4" spans="1:11" ht="20.25">
      <c r="A4" s="750" t="str">
        <f>Довідки!$A$9</f>
        <v>за 6 місяців 2013 року</v>
      </c>
      <c r="B4" s="750"/>
      <c r="C4" s="750"/>
      <c r="D4" s="750"/>
      <c r="E4" s="750"/>
      <c r="F4" s="750"/>
      <c r="G4" s="750"/>
      <c r="H4" s="750"/>
      <c r="I4" s="67"/>
      <c r="J4" s="67"/>
      <c r="K4" s="67"/>
    </row>
    <row r="5" spans="1:11" ht="3" customHeight="1" thickBot="1">
      <c r="A5" s="47"/>
      <c r="B5" s="47"/>
      <c r="C5" s="47"/>
      <c r="D5" s="185"/>
      <c r="E5" s="47"/>
      <c r="F5" s="47"/>
      <c r="G5" s="47"/>
      <c r="H5" s="47"/>
      <c r="I5" s="67"/>
      <c r="J5" s="67"/>
      <c r="K5" s="67"/>
    </row>
    <row r="6" spans="1:11" ht="30" thickBot="1">
      <c r="A6" s="744"/>
      <c r="B6" s="744"/>
      <c r="C6" s="744"/>
      <c r="D6" s="744"/>
      <c r="E6" s="186" t="s">
        <v>833</v>
      </c>
      <c r="F6" s="74">
        <f>Довідки!C19</f>
        <v>2012</v>
      </c>
      <c r="G6" s="74">
        <f>Довідки!D19</f>
        <v>2013</v>
      </c>
      <c r="H6" s="187" t="s">
        <v>571</v>
      </c>
      <c r="I6" s="67"/>
      <c r="J6" s="67"/>
      <c r="K6" s="67"/>
    </row>
    <row r="7" spans="1:11" ht="15.75" thickBot="1">
      <c r="A7" s="745" t="s">
        <v>173</v>
      </c>
      <c r="B7" s="745"/>
      <c r="C7" s="745"/>
      <c r="D7" s="745"/>
      <c r="E7" s="63" t="s">
        <v>174</v>
      </c>
      <c r="F7" s="63">
        <v>1</v>
      </c>
      <c r="G7" s="63">
        <v>2</v>
      </c>
      <c r="H7" s="63">
        <v>3</v>
      </c>
      <c r="I7" s="67"/>
      <c r="J7" s="67"/>
      <c r="K7" s="67"/>
    </row>
    <row r="8" spans="1:11" ht="16.5" customHeight="1">
      <c r="A8" s="746" t="s">
        <v>805</v>
      </c>
      <c r="B8" s="747"/>
      <c r="C8" s="747"/>
      <c r="D8" s="748"/>
      <c r="E8" s="188">
        <v>1</v>
      </c>
      <c r="F8" s="189">
        <v>0</v>
      </c>
      <c r="G8" s="189">
        <v>291</v>
      </c>
      <c r="H8" s="338">
        <f>IF(F8=0,0,IF(G8=0,"-100,0",IF(G8*100/F8&lt;200,ROUND(G8*100/F8-100,1),ROUND(G8/F8,1)&amp;" р")))</f>
        <v>0</v>
      </c>
      <c r="I8" s="67"/>
      <c r="J8" s="67"/>
      <c r="K8" s="67"/>
    </row>
    <row r="9" spans="1:11" ht="16.5" customHeight="1">
      <c r="A9" s="734" t="s">
        <v>806</v>
      </c>
      <c r="B9" s="735"/>
      <c r="C9" s="735"/>
      <c r="D9" s="736"/>
      <c r="E9" s="190">
        <v>2</v>
      </c>
      <c r="F9" s="191">
        <v>0</v>
      </c>
      <c r="G9" s="191">
        <v>178</v>
      </c>
      <c r="H9" s="339">
        <f>IF(F9=0,0,IF(G9=0,"-100,0",IF(G9*100/F9&lt;200,ROUND(G9*100/F9-100,1),ROUND(G9/F9,1)&amp;" р")))</f>
        <v>0</v>
      </c>
      <c r="I9" s="67"/>
      <c r="J9" s="67"/>
      <c r="K9" s="67"/>
    </row>
    <row r="10" spans="1:11" ht="16.5" customHeight="1">
      <c r="A10" s="739" t="s">
        <v>60</v>
      </c>
      <c r="B10" s="735" t="s">
        <v>306</v>
      </c>
      <c r="C10" s="735"/>
      <c r="D10" s="736"/>
      <c r="E10" s="190">
        <v>3</v>
      </c>
      <c r="F10" s="191">
        <v>0</v>
      </c>
      <c r="G10" s="191">
        <v>0</v>
      </c>
      <c r="H10" s="339">
        <f>IF(F10=0,0,IF(G10=0,"-100,0",IF(G10*100/F10&lt;200,ROUND(G10*100/F10-100,1),ROUND(G10/F10,1)&amp;" р")))</f>
        <v>0</v>
      </c>
      <c r="I10" s="67"/>
      <c r="J10" s="67"/>
      <c r="K10" s="67"/>
    </row>
    <row r="11" spans="1:11" ht="16.5" customHeight="1">
      <c r="A11" s="739"/>
      <c r="B11" s="740" t="s">
        <v>315</v>
      </c>
      <c r="C11" s="740"/>
      <c r="D11" s="741"/>
      <c r="E11" s="190">
        <v>4</v>
      </c>
      <c r="F11" s="192">
        <f>IF($F$9=0,0,F10*100/$F$9)</f>
        <v>0</v>
      </c>
      <c r="G11" s="192">
        <f>IF($G$9=0,0,G10*100/$G$9)</f>
        <v>0</v>
      </c>
      <c r="H11" s="339"/>
      <c r="I11" s="67"/>
      <c r="J11" s="67"/>
      <c r="K11" s="67"/>
    </row>
    <row r="12" spans="1:11" ht="16.5" customHeight="1">
      <c r="A12" s="739"/>
      <c r="B12" s="735" t="s">
        <v>316</v>
      </c>
      <c r="C12" s="735"/>
      <c r="D12" s="736"/>
      <c r="E12" s="190">
        <v>5</v>
      </c>
      <c r="F12" s="191">
        <v>0</v>
      </c>
      <c r="G12" s="191">
        <v>19</v>
      </c>
      <c r="H12" s="339">
        <f>IF(F12=0,0,IF(G12=0,"-100,0",IF(G12*100/F12&lt;200,ROUND(G12*100/F12-100,1),ROUND(G12/F12,1)&amp;" р")))</f>
        <v>0</v>
      </c>
      <c r="I12" s="67"/>
      <c r="J12" s="67"/>
      <c r="K12" s="67"/>
    </row>
    <row r="13" spans="1:11" ht="16.5" customHeight="1">
      <c r="A13" s="739"/>
      <c r="B13" s="740" t="s">
        <v>317</v>
      </c>
      <c r="C13" s="740"/>
      <c r="D13" s="741"/>
      <c r="E13" s="190">
        <v>6</v>
      </c>
      <c r="F13" s="192">
        <f>IF($F$9=0,0,F12*100/$F$9)</f>
        <v>0</v>
      </c>
      <c r="G13" s="192">
        <f>IF($G$9=0,0,G12*100/$G$9)</f>
        <v>10.674157303370787</v>
      </c>
      <c r="H13" s="339"/>
      <c r="I13" s="67"/>
      <c r="J13" s="67"/>
      <c r="K13" s="67"/>
    </row>
    <row r="14" spans="1:11" ht="16.5" customHeight="1">
      <c r="A14" s="739"/>
      <c r="B14" s="751" t="s">
        <v>296</v>
      </c>
      <c r="C14" s="742" t="s">
        <v>309</v>
      </c>
      <c r="D14" s="743"/>
      <c r="E14" s="190">
        <v>7</v>
      </c>
      <c r="F14" s="191">
        <v>0</v>
      </c>
      <c r="G14" s="191">
        <v>1</v>
      </c>
      <c r="H14" s="339">
        <f>IF(F14=0,0,IF(G14=0,"-100,0",IF(G14*100/F14&lt;200,ROUND(G14*100/F14-100,1),ROUND(G14/F14,1)&amp;" р")))</f>
        <v>0</v>
      </c>
      <c r="I14" s="67"/>
      <c r="J14" s="67"/>
      <c r="K14" s="67"/>
    </row>
    <row r="15" spans="1:11" ht="16.5" customHeight="1">
      <c r="A15" s="739"/>
      <c r="B15" s="752"/>
      <c r="C15" s="742" t="s">
        <v>310</v>
      </c>
      <c r="D15" s="743"/>
      <c r="E15" s="190">
        <v>8</v>
      </c>
      <c r="F15" s="191">
        <v>0</v>
      </c>
      <c r="G15" s="191">
        <v>9</v>
      </c>
      <c r="H15" s="339">
        <f>IF(F15=0,0,IF(G15=0,"-100,0",IF(G15*100/F15&lt;200,ROUND(G15*100/F15-100,1),ROUND(G15/F15,1)&amp;" р")))</f>
        <v>0</v>
      </c>
      <c r="I15" s="67"/>
      <c r="J15" s="67"/>
      <c r="K15" s="67"/>
    </row>
    <row r="16" spans="1:11" ht="34.5" customHeight="1">
      <c r="A16" s="739"/>
      <c r="B16" s="735" t="s">
        <v>318</v>
      </c>
      <c r="C16" s="735"/>
      <c r="D16" s="736"/>
      <c r="E16" s="190">
        <v>9</v>
      </c>
      <c r="F16" s="191">
        <v>0</v>
      </c>
      <c r="G16" s="191">
        <v>4</v>
      </c>
      <c r="H16" s="339">
        <f>IF(F16=0,0,IF(G16=0,"-100,0",IF(G16*100/F16&lt;200,ROUND(G16*100/F16-100,1),ROUND(G16/F16,1)&amp;" р")))</f>
        <v>0</v>
      </c>
      <c r="I16" s="67"/>
      <c r="J16" s="67"/>
      <c r="K16" s="67"/>
    </row>
    <row r="17" spans="1:11" ht="16.5" customHeight="1">
      <c r="A17" s="739"/>
      <c r="B17" s="735" t="s">
        <v>313</v>
      </c>
      <c r="C17" s="737"/>
      <c r="D17" s="738"/>
      <c r="E17" s="190">
        <v>10</v>
      </c>
      <c r="F17" s="191">
        <v>0</v>
      </c>
      <c r="G17" s="191">
        <v>155</v>
      </c>
      <c r="H17" s="339">
        <f>IF(F17=0,0,IF(G17=0,"-100,0",IF(G17*100/F17&lt;200,ROUND(G17*100/F17-100,1),ROUND(G17/F17,1)&amp;" р")))</f>
        <v>0</v>
      </c>
      <c r="I17" s="67"/>
      <c r="J17" s="67"/>
      <c r="K17" s="67"/>
    </row>
    <row r="18" spans="1:11" ht="16.5" customHeight="1">
      <c r="A18" s="739"/>
      <c r="B18" s="326" t="s">
        <v>60</v>
      </c>
      <c r="C18" s="742" t="s">
        <v>314</v>
      </c>
      <c r="D18" s="743"/>
      <c r="E18" s="190">
        <v>11</v>
      </c>
      <c r="F18" s="191">
        <v>0</v>
      </c>
      <c r="G18" s="191">
        <v>14</v>
      </c>
      <c r="H18" s="339">
        <f>IF(F18=0,0,IF(G18=0,"-100,0",IF(G18*100/F18&lt;200,ROUND(G18*100/F18-100,1),ROUND(G18/F18,1)&amp;" р")))</f>
        <v>0</v>
      </c>
      <c r="I18" s="67"/>
      <c r="J18" s="67"/>
      <c r="K18" s="67"/>
    </row>
    <row r="19" spans="1:11" ht="16.5" customHeight="1">
      <c r="A19" s="739"/>
      <c r="B19" s="740" t="s">
        <v>65</v>
      </c>
      <c r="C19" s="740"/>
      <c r="D19" s="741"/>
      <c r="E19" s="190">
        <v>12</v>
      </c>
      <c r="F19" s="192">
        <f>IF(F17=0,0,F18*100/F17)</f>
        <v>0</v>
      </c>
      <c r="G19" s="192">
        <f>IF(G17=0,0,G18*100/G17)</f>
        <v>9.03225806451613</v>
      </c>
      <c r="H19" s="339"/>
      <c r="I19" s="67"/>
      <c r="J19" s="67"/>
      <c r="K19" s="67"/>
    </row>
    <row r="20" spans="1:11" ht="16.5" customHeight="1">
      <c r="A20" s="734" t="s">
        <v>300</v>
      </c>
      <c r="B20" s="735"/>
      <c r="C20" s="735"/>
      <c r="D20" s="736"/>
      <c r="E20" s="190">
        <v>13</v>
      </c>
      <c r="F20" s="193">
        <v>0</v>
      </c>
      <c r="G20" s="193">
        <v>150</v>
      </c>
      <c r="H20" s="339">
        <f>IF(F20=0,0,IF(G20=0,"-100,0",IF(G20*100/F20&lt;200,ROUND(G20*100/F20-100,1),ROUND(G20/F20,1)&amp;" р")))</f>
        <v>0</v>
      </c>
      <c r="I20" s="67"/>
      <c r="J20" s="67"/>
      <c r="K20" s="67"/>
    </row>
    <row r="21" spans="1:11" ht="16.5" customHeight="1">
      <c r="A21" s="739" t="s">
        <v>60</v>
      </c>
      <c r="B21" s="735" t="s">
        <v>67</v>
      </c>
      <c r="C21" s="735"/>
      <c r="D21" s="736"/>
      <c r="E21" s="190">
        <v>14</v>
      </c>
      <c r="F21" s="193">
        <v>0</v>
      </c>
      <c r="G21" s="193">
        <v>18</v>
      </c>
      <c r="H21" s="339">
        <f>IF(F21=0,0,IF(G21=0,"-100,0",IF(G21*100/F21&lt;200,ROUND(G21*100/F21-100,1),ROUND(G21/F21,1)&amp;" р")))</f>
        <v>0</v>
      </c>
      <c r="I21" s="67"/>
      <c r="J21" s="67"/>
      <c r="K21" s="67"/>
    </row>
    <row r="22" spans="1:11" ht="16.5" customHeight="1">
      <c r="A22" s="739"/>
      <c r="B22" s="740" t="s">
        <v>66</v>
      </c>
      <c r="C22" s="740"/>
      <c r="D22" s="741"/>
      <c r="E22" s="190">
        <v>15</v>
      </c>
      <c r="F22" s="192">
        <f>IF($F$20=0,0,F21*100/$F$20)</f>
        <v>0</v>
      </c>
      <c r="G22" s="192">
        <f>IF($G$20=0,0,G21*100/$G$20)</f>
        <v>12</v>
      </c>
      <c r="H22" s="339"/>
      <c r="I22" s="67"/>
      <c r="J22" s="67"/>
      <c r="K22" s="67"/>
    </row>
    <row r="23" spans="1:11" ht="16.5" customHeight="1">
      <c r="A23" s="739"/>
      <c r="B23" s="735" t="s">
        <v>68</v>
      </c>
      <c r="C23" s="735"/>
      <c r="D23" s="736"/>
      <c r="E23" s="190">
        <v>16</v>
      </c>
      <c r="F23" s="193">
        <v>0</v>
      </c>
      <c r="G23" s="193">
        <v>128</v>
      </c>
      <c r="H23" s="339">
        <f>IF(F23=0,0,IF(G23=0,"-100,0",IF(G23*100/F23&lt;200,ROUND(G23*100/F23-100,1),ROUND(G23/F23,1)&amp;" р")))</f>
        <v>0</v>
      </c>
      <c r="I23" s="67"/>
      <c r="J23" s="67"/>
      <c r="K23" s="67"/>
    </row>
    <row r="24" spans="1:11" ht="16.5" customHeight="1">
      <c r="A24" s="739"/>
      <c r="B24" s="740" t="s">
        <v>66</v>
      </c>
      <c r="C24" s="740"/>
      <c r="D24" s="741"/>
      <c r="E24" s="190">
        <v>17</v>
      </c>
      <c r="F24" s="192">
        <f>IF($F$20=0,0,F23*100/$F$20)</f>
        <v>0</v>
      </c>
      <c r="G24" s="192">
        <f>IF($G$20=0,0,G23*100/$G$20)</f>
        <v>85.33333333333333</v>
      </c>
      <c r="H24" s="339"/>
      <c r="I24" s="67"/>
      <c r="J24" s="67"/>
      <c r="K24" s="67"/>
    </row>
    <row r="25" spans="1:11" ht="16.5" customHeight="1">
      <c r="A25" s="739"/>
      <c r="B25" s="735" t="s">
        <v>70</v>
      </c>
      <c r="C25" s="735"/>
      <c r="D25" s="736"/>
      <c r="E25" s="190">
        <v>18</v>
      </c>
      <c r="F25" s="193">
        <v>0</v>
      </c>
      <c r="G25" s="193">
        <v>127</v>
      </c>
      <c r="H25" s="339">
        <f>IF(F25=0,0,IF(G25=0,"-100,0",IF(G25*100/F25&lt;200,ROUND(G25*100/F25-100,1),ROUND(G25/F25,1)&amp;" р")))</f>
        <v>0</v>
      </c>
      <c r="I25" s="67"/>
      <c r="J25" s="67"/>
      <c r="K25" s="67"/>
    </row>
    <row r="26" spans="1:11" ht="16.5" customHeight="1">
      <c r="A26" s="739"/>
      <c r="B26" s="740" t="s">
        <v>69</v>
      </c>
      <c r="C26" s="740"/>
      <c r="D26" s="741"/>
      <c r="E26" s="190">
        <v>19</v>
      </c>
      <c r="F26" s="192">
        <f>IF($F$20=0,0,F25*100/$F$20)</f>
        <v>0</v>
      </c>
      <c r="G26" s="192">
        <f>IF($G$20=0,0,G25*100/$G$20)</f>
        <v>84.66666666666667</v>
      </c>
      <c r="H26" s="339"/>
      <c r="I26" s="67"/>
      <c r="J26" s="67"/>
      <c r="K26" s="67"/>
    </row>
    <row r="27" spans="1:11" ht="16.5" customHeight="1">
      <c r="A27" s="734" t="s">
        <v>61</v>
      </c>
      <c r="B27" s="735"/>
      <c r="C27" s="735"/>
      <c r="D27" s="736"/>
      <c r="E27" s="190">
        <v>20</v>
      </c>
      <c r="F27" s="191">
        <v>0</v>
      </c>
      <c r="G27" s="191">
        <v>7</v>
      </c>
      <c r="H27" s="339">
        <f>IF(F27=0,0,IF(G27=0,"-100,0",IF(G27*100/F27&lt;200,ROUND(G27*100/F27-100,1),ROUND(G27/F27,1)&amp;" р")))</f>
        <v>0</v>
      </c>
      <c r="I27" s="67"/>
      <c r="J27" s="67"/>
      <c r="K27" s="67"/>
    </row>
    <row r="28" spans="1:11" ht="16.5" customHeight="1">
      <c r="A28" s="734" t="s">
        <v>62</v>
      </c>
      <c r="B28" s="735"/>
      <c r="C28" s="735"/>
      <c r="D28" s="736"/>
      <c r="E28" s="190">
        <v>21</v>
      </c>
      <c r="F28" s="191">
        <v>0</v>
      </c>
      <c r="G28" s="191">
        <v>7</v>
      </c>
      <c r="H28" s="339">
        <f>IF(F28=0,0,IF(G28=0,"-100,0",IF(G28*100/F28&lt;200,ROUND(G28*100/F28-100,1),ROUND(G28/F28,1)&amp;" р")))</f>
        <v>0</v>
      </c>
      <c r="I28" s="67"/>
      <c r="J28" s="67"/>
      <c r="K28" s="67"/>
    </row>
    <row r="29" spans="1:11" ht="16.5" customHeight="1">
      <c r="A29" s="753" t="s">
        <v>644</v>
      </c>
      <c r="B29" s="740"/>
      <c r="C29" s="740"/>
      <c r="D29" s="741"/>
      <c r="E29" s="190">
        <v>22</v>
      </c>
      <c r="F29" s="192">
        <f>IF(F27=0,0,F28*100/F27)</f>
        <v>0</v>
      </c>
      <c r="G29" s="192">
        <f>IF(G27=0,0,G28*100/G27)</f>
        <v>100</v>
      </c>
      <c r="H29" s="339"/>
      <c r="I29" s="67"/>
      <c r="J29" s="67"/>
      <c r="K29" s="67"/>
    </row>
    <row r="30" spans="1:11" ht="16.5" customHeight="1">
      <c r="A30" s="734" t="s">
        <v>645</v>
      </c>
      <c r="B30" s="735"/>
      <c r="C30" s="735"/>
      <c r="D30" s="736"/>
      <c r="E30" s="190">
        <v>23</v>
      </c>
      <c r="F30" s="191">
        <v>0</v>
      </c>
      <c r="G30" s="191">
        <v>0</v>
      </c>
      <c r="H30" s="339">
        <f aca="true" t="shared" si="0" ref="H30:H49">IF(F30=0,0,IF(G30=0,"-100,0",IF(G30*100/F30&lt;200,ROUND(G30*100/F30-100,1),ROUND(G30/F30,1)&amp;" р")))</f>
        <v>0</v>
      </c>
      <c r="I30" s="67"/>
      <c r="J30" s="67"/>
      <c r="K30" s="67"/>
    </row>
    <row r="31" spans="1:11" ht="34.5" customHeight="1">
      <c r="A31" s="734" t="s">
        <v>343</v>
      </c>
      <c r="B31" s="735"/>
      <c r="C31" s="735"/>
      <c r="D31" s="736"/>
      <c r="E31" s="190">
        <v>24</v>
      </c>
      <c r="F31" s="191">
        <v>0</v>
      </c>
      <c r="G31" s="191">
        <v>0</v>
      </c>
      <c r="H31" s="339">
        <f t="shared" si="0"/>
        <v>0</v>
      </c>
      <c r="I31" s="67"/>
      <c r="J31" s="67"/>
      <c r="K31" s="67"/>
    </row>
    <row r="32" spans="1:11" ht="16.5" customHeight="1">
      <c r="A32" s="739" t="s">
        <v>60</v>
      </c>
      <c r="B32" s="735" t="s">
        <v>344</v>
      </c>
      <c r="C32" s="735"/>
      <c r="D32" s="736"/>
      <c r="E32" s="190">
        <v>25</v>
      </c>
      <c r="F32" s="191">
        <v>0</v>
      </c>
      <c r="G32" s="191">
        <v>0</v>
      </c>
      <c r="H32" s="339">
        <f t="shared" si="0"/>
        <v>0</v>
      </c>
      <c r="I32" s="67"/>
      <c r="J32" s="67"/>
      <c r="K32" s="67"/>
    </row>
    <row r="33" spans="1:11" ht="16.5" customHeight="1">
      <c r="A33" s="739"/>
      <c r="B33" s="735" t="s">
        <v>345</v>
      </c>
      <c r="C33" s="735"/>
      <c r="D33" s="736"/>
      <c r="E33" s="190">
        <v>26</v>
      </c>
      <c r="F33" s="191">
        <v>0</v>
      </c>
      <c r="G33" s="191">
        <v>0</v>
      </c>
      <c r="H33" s="339">
        <f t="shared" si="0"/>
        <v>0</v>
      </c>
      <c r="I33" s="67"/>
      <c r="J33" s="67"/>
      <c r="K33" s="67"/>
    </row>
    <row r="34" spans="1:11" ht="36" customHeight="1">
      <c r="A34" s="734" t="s">
        <v>686</v>
      </c>
      <c r="B34" s="735"/>
      <c r="C34" s="735"/>
      <c r="D34" s="736"/>
      <c r="E34" s="190">
        <v>27</v>
      </c>
      <c r="F34" s="193">
        <v>0</v>
      </c>
      <c r="G34" s="193">
        <v>0</v>
      </c>
      <c r="H34" s="339">
        <f>IF(F34=0,0,IF(G34=0,"-100,0",IF(G34*100/F34&lt;200,ROUND(G34*100/F34-100,1),ROUND(G34/F34,1)&amp;" р")))</f>
        <v>0</v>
      </c>
      <c r="I34" s="67"/>
      <c r="J34" s="67"/>
      <c r="K34" s="67"/>
    </row>
    <row r="35" spans="1:11" ht="16.5" customHeight="1">
      <c r="A35" s="337" t="s">
        <v>60</v>
      </c>
      <c r="B35" s="735" t="s">
        <v>344</v>
      </c>
      <c r="C35" s="735"/>
      <c r="D35" s="736"/>
      <c r="E35" s="190">
        <v>28</v>
      </c>
      <c r="F35" s="193">
        <v>0</v>
      </c>
      <c r="G35" s="193">
        <v>0</v>
      </c>
      <c r="H35" s="339">
        <f>IF(F35=0,0,IF(G35=0,"-100,0",IF(G35*100/F35&lt;200,ROUND(G35*100/F35-100,1),ROUND(G35/F35,1)&amp;" р")))</f>
        <v>0</v>
      </c>
      <c r="I35" s="67"/>
      <c r="J35" s="67"/>
      <c r="K35" s="67"/>
    </row>
    <row r="36" spans="1:11" ht="16.5" customHeight="1">
      <c r="A36" s="734" t="s">
        <v>792</v>
      </c>
      <c r="B36" s="735"/>
      <c r="C36" s="735"/>
      <c r="D36" s="736"/>
      <c r="E36" s="190">
        <v>29</v>
      </c>
      <c r="F36" s="193">
        <v>0</v>
      </c>
      <c r="G36" s="193">
        <v>0</v>
      </c>
      <c r="H36" s="339">
        <f t="shared" si="0"/>
        <v>0</v>
      </c>
      <c r="I36" s="67"/>
      <c r="J36" s="67"/>
      <c r="K36" s="67"/>
    </row>
    <row r="37" spans="1:11" ht="16.5" customHeight="1">
      <c r="A37" s="739" t="s">
        <v>60</v>
      </c>
      <c r="B37" s="735" t="s">
        <v>344</v>
      </c>
      <c r="C37" s="735"/>
      <c r="D37" s="736"/>
      <c r="E37" s="190">
        <v>30</v>
      </c>
      <c r="F37" s="193">
        <v>0</v>
      </c>
      <c r="G37" s="193">
        <v>0</v>
      </c>
      <c r="H37" s="339">
        <f t="shared" si="0"/>
        <v>0</v>
      </c>
      <c r="I37" s="67"/>
      <c r="J37" s="67"/>
      <c r="K37" s="67"/>
    </row>
    <row r="38" spans="1:11" ht="16.5" customHeight="1">
      <c r="A38" s="739"/>
      <c r="B38" s="735" t="s">
        <v>345</v>
      </c>
      <c r="C38" s="735"/>
      <c r="D38" s="736"/>
      <c r="E38" s="190">
        <v>31</v>
      </c>
      <c r="F38" s="193">
        <v>0</v>
      </c>
      <c r="G38" s="193">
        <v>0</v>
      </c>
      <c r="H38" s="339">
        <f t="shared" si="0"/>
        <v>0</v>
      </c>
      <c r="I38" s="67"/>
      <c r="J38" s="67"/>
      <c r="K38" s="67"/>
    </row>
    <row r="39" spans="1:11" ht="51.75" customHeight="1">
      <c r="A39" s="734" t="s">
        <v>703</v>
      </c>
      <c r="B39" s="735"/>
      <c r="C39" s="735"/>
      <c r="D39" s="736"/>
      <c r="E39" s="190">
        <v>32</v>
      </c>
      <c r="F39" s="193">
        <v>0</v>
      </c>
      <c r="G39" s="193">
        <v>0</v>
      </c>
      <c r="H39" s="339">
        <f t="shared" si="0"/>
        <v>0</v>
      </c>
      <c r="I39" s="67"/>
      <c r="J39" s="67"/>
      <c r="K39" s="67"/>
    </row>
    <row r="40" spans="1:11" ht="16.5" customHeight="1">
      <c r="A40" s="337" t="s">
        <v>60</v>
      </c>
      <c r="B40" s="735" t="s">
        <v>344</v>
      </c>
      <c r="C40" s="735"/>
      <c r="D40" s="736"/>
      <c r="E40" s="190">
        <v>33</v>
      </c>
      <c r="F40" s="193">
        <v>0</v>
      </c>
      <c r="G40" s="193">
        <v>0</v>
      </c>
      <c r="H40" s="339">
        <f t="shared" si="0"/>
        <v>0</v>
      </c>
      <c r="I40" s="67"/>
      <c r="J40" s="67"/>
      <c r="K40" s="67"/>
    </row>
    <row r="41" spans="1:11" ht="34.5" customHeight="1">
      <c r="A41" s="734" t="s">
        <v>347</v>
      </c>
      <c r="B41" s="735"/>
      <c r="C41" s="735"/>
      <c r="D41" s="736"/>
      <c r="E41" s="190">
        <v>34</v>
      </c>
      <c r="F41" s="193">
        <v>0</v>
      </c>
      <c r="G41" s="193">
        <v>0</v>
      </c>
      <c r="H41" s="339">
        <f t="shared" si="0"/>
        <v>0</v>
      </c>
      <c r="I41" s="67"/>
      <c r="J41" s="67"/>
      <c r="K41" s="67"/>
    </row>
    <row r="42" spans="1:11" ht="16.5" customHeight="1">
      <c r="A42" s="739" t="s">
        <v>60</v>
      </c>
      <c r="B42" s="735" t="s">
        <v>344</v>
      </c>
      <c r="C42" s="735"/>
      <c r="D42" s="736"/>
      <c r="E42" s="190">
        <v>35</v>
      </c>
      <c r="F42" s="193">
        <v>0</v>
      </c>
      <c r="G42" s="193">
        <v>0</v>
      </c>
      <c r="H42" s="339">
        <f>IF(F42=0,0,IF(G42=0,"-100,0",IF(G42*100/F42&lt;200,ROUND(G42*100/F42-100,1),ROUND(G42/F42,1)&amp;" р")))</f>
        <v>0</v>
      </c>
      <c r="I42" s="67"/>
      <c r="J42" s="67"/>
      <c r="K42" s="67"/>
    </row>
    <row r="43" spans="1:11" ht="16.5" customHeight="1">
      <c r="A43" s="739"/>
      <c r="B43" s="735" t="s">
        <v>345</v>
      </c>
      <c r="C43" s="735"/>
      <c r="D43" s="736"/>
      <c r="E43" s="190">
        <v>36</v>
      </c>
      <c r="F43" s="193">
        <v>0</v>
      </c>
      <c r="G43" s="193">
        <v>0</v>
      </c>
      <c r="H43" s="339">
        <f>IF(F43=0,0,IF(G43=0,"-100,0",IF(G43*100/F43&lt;200,ROUND(G43*100/F43-100,1),ROUND(G43/F43,1)&amp;" р")))</f>
        <v>0</v>
      </c>
      <c r="I43" s="67"/>
      <c r="J43" s="67"/>
      <c r="K43" s="67"/>
    </row>
    <row r="44" spans="1:11" ht="16.5" customHeight="1">
      <c r="A44" s="734" t="s">
        <v>83</v>
      </c>
      <c r="B44" s="735"/>
      <c r="C44" s="735"/>
      <c r="D44" s="736"/>
      <c r="E44" s="190">
        <v>37</v>
      </c>
      <c r="F44" s="193">
        <f>SUM(F46:F49)</f>
        <v>0</v>
      </c>
      <c r="G44" s="193">
        <f>SUM(G46:G49)</f>
        <v>1</v>
      </c>
      <c r="H44" s="339">
        <f t="shared" si="0"/>
        <v>0</v>
      </c>
      <c r="I44" s="67"/>
      <c r="J44" s="67"/>
      <c r="K44" s="67"/>
    </row>
    <row r="45" spans="1:11" ht="16.5" customHeight="1">
      <c r="A45" s="753" t="s">
        <v>169</v>
      </c>
      <c r="B45" s="740"/>
      <c r="C45" s="740"/>
      <c r="D45" s="741"/>
      <c r="E45" s="190">
        <v>38</v>
      </c>
      <c r="F45" s="192">
        <f>IF(F21=0,0,F44*100/F21)</f>
        <v>0</v>
      </c>
      <c r="G45" s="192">
        <f>IF(G21=0,0,G44*100/G21)</f>
        <v>5.555555555555555</v>
      </c>
      <c r="H45" s="339"/>
      <c r="I45" s="67"/>
      <c r="J45" s="67"/>
      <c r="K45" s="67"/>
    </row>
    <row r="46" spans="1:11" ht="16.5" customHeight="1">
      <c r="A46" s="739" t="s">
        <v>60</v>
      </c>
      <c r="B46" s="735" t="s">
        <v>758</v>
      </c>
      <c r="C46" s="735"/>
      <c r="D46" s="736"/>
      <c r="E46" s="190">
        <v>39</v>
      </c>
      <c r="F46" s="193">
        <v>0</v>
      </c>
      <c r="G46" s="193">
        <v>1</v>
      </c>
      <c r="H46" s="339">
        <f t="shared" si="0"/>
        <v>0</v>
      </c>
      <c r="I46" s="67"/>
      <c r="J46" s="67"/>
      <c r="K46" s="67"/>
    </row>
    <row r="47" spans="1:11" ht="34.5" customHeight="1">
      <c r="A47" s="739"/>
      <c r="B47" s="735" t="s">
        <v>78</v>
      </c>
      <c r="C47" s="735"/>
      <c r="D47" s="736"/>
      <c r="E47" s="190">
        <v>40</v>
      </c>
      <c r="F47" s="193">
        <v>0</v>
      </c>
      <c r="G47" s="193">
        <v>0</v>
      </c>
      <c r="H47" s="339">
        <f t="shared" si="0"/>
        <v>0</v>
      </c>
      <c r="I47" s="67"/>
      <c r="J47" s="67"/>
      <c r="K47" s="67"/>
    </row>
    <row r="48" spans="1:11" ht="34.5" customHeight="1">
      <c r="A48" s="739"/>
      <c r="B48" s="735" t="s">
        <v>79</v>
      </c>
      <c r="C48" s="735"/>
      <c r="D48" s="736"/>
      <c r="E48" s="190">
        <v>41</v>
      </c>
      <c r="F48" s="193">
        <v>0</v>
      </c>
      <c r="G48" s="193">
        <v>0</v>
      </c>
      <c r="H48" s="339">
        <f t="shared" si="0"/>
        <v>0</v>
      </c>
      <c r="I48" s="67"/>
      <c r="J48" s="67"/>
      <c r="K48" s="67"/>
    </row>
    <row r="49" spans="1:11" ht="16.5" customHeight="1">
      <c r="A49" s="739"/>
      <c r="B49" s="735" t="s">
        <v>80</v>
      </c>
      <c r="C49" s="735"/>
      <c r="D49" s="736"/>
      <c r="E49" s="190">
        <v>42</v>
      </c>
      <c r="F49" s="193">
        <v>0</v>
      </c>
      <c r="G49" s="193">
        <v>0</v>
      </c>
      <c r="H49" s="339">
        <f t="shared" si="0"/>
        <v>0</v>
      </c>
      <c r="I49" s="67"/>
      <c r="J49" s="67"/>
      <c r="K49" s="67"/>
    </row>
    <row r="50" spans="1:11" ht="16.5" customHeight="1">
      <c r="A50" s="734" t="s">
        <v>325</v>
      </c>
      <c r="B50" s="735"/>
      <c r="C50" s="735"/>
      <c r="D50" s="736"/>
      <c r="E50" s="190">
        <v>43</v>
      </c>
      <c r="F50" s="191">
        <v>0</v>
      </c>
      <c r="G50" s="191">
        <v>52</v>
      </c>
      <c r="H50" s="339">
        <f>IF(F50=0,0,IF(G50=0,"-100,0",IF(G50*100/F50&lt;200,ROUND(G50*100/F50-100,1),ROUND(G50/F50,1)&amp;" р")))</f>
        <v>0</v>
      </c>
      <c r="I50" s="67"/>
      <c r="J50" s="67"/>
      <c r="K50" s="67"/>
    </row>
    <row r="51" spans="1:11" ht="16.5" customHeight="1">
      <c r="A51" s="734" t="s">
        <v>71</v>
      </c>
      <c r="B51" s="735"/>
      <c r="C51" s="735"/>
      <c r="D51" s="736"/>
      <c r="E51" s="190">
        <v>44</v>
      </c>
      <c r="F51" s="191">
        <v>0</v>
      </c>
      <c r="G51" s="191">
        <v>557</v>
      </c>
      <c r="H51" s="339">
        <f>IF(F51=0,0,IF(G51=0,"-100,0",IF(G51*100/F51&lt;200,ROUND(G51*100/F51-100,1),ROUND(G51/F51,1)&amp;" р")))</f>
        <v>0</v>
      </c>
      <c r="I51" s="67"/>
      <c r="J51" s="67"/>
      <c r="K51" s="67"/>
    </row>
    <row r="52" spans="1:11" ht="16.5" customHeight="1">
      <c r="A52" s="734" t="s">
        <v>72</v>
      </c>
      <c r="B52" s="735"/>
      <c r="C52" s="735"/>
      <c r="D52" s="736"/>
      <c r="E52" s="190">
        <v>45</v>
      </c>
      <c r="F52" s="191">
        <v>0</v>
      </c>
      <c r="G52" s="191">
        <v>251</v>
      </c>
      <c r="H52" s="339">
        <f>IF(F52=0,0,IF(G52=0,"-100,0",IF(G52*100/F52&lt;200,ROUND(G52*100/F52-100,1),ROUND(G52/F52,1)&amp;" р")))</f>
        <v>0</v>
      </c>
      <c r="I52" s="67"/>
      <c r="J52" s="67"/>
      <c r="K52" s="67"/>
    </row>
    <row r="53" spans="1:11" ht="16.5" customHeight="1">
      <c r="A53" s="753" t="s">
        <v>639</v>
      </c>
      <c r="B53" s="740"/>
      <c r="C53" s="740"/>
      <c r="D53" s="741"/>
      <c r="E53" s="190">
        <v>46</v>
      </c>
      <c r="F53" s="192">
        <f>IF(F51=0,0,F52*100/F51)</f>
        <v>0</v>
      </c>
      <c r="G53" s="192">
        <f>IF(G51=0,0,G52*100/G51)</f>
        <v>45.062836624775585</v>
      </c>
      <c r="H53" s="339"/>
      <c r="I53" s="67"/>
      <c r="J53" s="67"/>
      <c r="K53" s="67"/>
    </row>
    <row r="54" spans="1:11" ht="34.5" customHeight="1">
      <c r="A54" s="734" t="s">
        <v>572</v>
      </c>
      <c r="B54" s="735"/>
      <c r="C54" s="735"/>
      <c r="D54" s="736"/>
      <c r="E54" s="190">
        <v>47</v>
      </c>
      <c r="F54" s="191">
        <v>0</v>
      </c>
      <c r="G54" s="191">
        <v>201</v>
      </c>
      <c r="H54" s="339">
        <f>IF(F54=0,0,IF(G54=0,"-100,0",IF(G54*100/F54&lt;200,ROUND(G54*100/F54-100,1),ROUND(G54/F54,1)&amp;" р")))</f>
        <v>0</v>
      </c>
      <c r="I54" s="67"/>
      <c r="J54" s="67"/>
      <c r="K54" s="67"/>
    </row>
    <row r="55" spans="1:11" ht="16.5" customHeight="1" thickBot="1">
      <c r="A55" s="757" t="s">
        <v>73</v>
      </c>
      <c r="B55" s="758"/>
      <c r="C55" s="758"/>
      <c r="D55" s="759"/>
      <c r="E55" s="194">
        <v>48</v>
      </c>
      <c r="F55" s="195">
        <v>0</v>
      </c>
      <c r="G55" s="195">
        <v>0</v>
      </c>
      <c r="H55" s="340">
        <f>IF(F55=0,0,IF(G55=0,"-100,0",IF(G55*100/F55&lt;200,ROUND(G55*100/F55-100,1),ROUND(G55/F55,1)&amp;" р")))</f>
        <v>0</v>
      </c>
      <c r="I55" s="67"/>
      <c r="J55" s="67"/>
      <c r="K55" s="67"/>
    </row>
    <row r="56" spans="1:11" ht="31.5" customHeight="1">
      <c r="A56" s="762" t="s">
        <v>358</v>
      </c>
      <c r="B56" s="763"/>
      <c r="C56" s="763"/>
      <c r="D56" s="196" t="s">
        <v>640</v>
      </c>
      <c r="E56" s="188">
        <v>49</v>
      </c>
      <c r="F56" s="189">
        <v>0</v>
      </c>
      <c r="G56" s="189">
        <v>0</v>
      </c>
      <c r="H56" s="338">
        <f aca="true" t="shared" si="1" ref="H56:H67">IF(F56=0,0,IF(G56=0,"-100,0",IF(G56*100/F56&lt;200,ROUND(G56*100/F56-100,1),ROUND(G56/F56,1)&amp;" р")))</f>
        <v>0</v>
      </c>
      <c r="I56" s="67"/>
      <c r="J56" s="67"/>
      <c r="K56" s="67"/>
    </row>
    <row r="57" spans="1:11" ht="31.5" customHeight="1">
      <c r="A57" s="764"/>
      <c r="B57" s="755"/>
      <c r="C57" s="755"/>
      <c r="D57" s="327" t="s">
        <v>74</v>
      </c>
      <c r="E57" s="190">
        <v>50</v>
      </c>
      <c r="F57" s="191">
        <v>0</v>
      </c>
      <c r="G57" s="191">
        <v>0</v>
      </c>
      <c r="H57" s="339">
        <f t="shared" si="1"/>
        <v>0</v>
      </c>
      <c r="I57" s="67"/>
      <c r="J57" s="67"/>
      <c r="K57" s="67"/>
    </row>
    <row r="58" spans="1:11" ht="16.5" customHeight="1">
      <c r="A58" s="739" t="s">
        <v>60</v>
      </c>
      <c r="B58" s="735" t="s">
        <v>121</v>
      </c>
      <c r="C58" s="735"/>
      <c r="D58" s="184" t="s">
        <v>640</v>
      </c>
      <c r="E58" s="190">
        <v>51</v>
      </c>
      <c r="F58" s="191">
        <v>0</v>
      </c>
      <c r="G58" s="191">
        <v>0</v>
      </c>
      <c r="H58" s="339">
        <f t="shared" si="1"/>
        <v>0</v>
      </c>
      <c r="I58" s="67"/>
      <c r="J58" s="67"/>
      <c r="K58" s="67"/>
    </row>
    <row r="59" spans="1:11" ht="16.5" customHeight="1">
      <c r="A59" s="739"/>
      <c r="B59" s="735"/>
      <c r="C59" s="735"/>
      <c r="D59" s="327" t="s">
        <v>74</v>
      </c>
      <c r="E59" s="190">
        <v>52</v>
      </c>
      <c r="F59" s="191">
        <v>0</v>
      </c>
      <c r="G59" s="191">
        <v>0</v>
      </c>
      <c r="H59" s="339">
        <f t="shared" si="1"/>
        <v>0</v>
      </c>
      <c r="I59" s="67"/>
      <c r="J59" s="67"/>
      <c r="K59" s="67"/>
    </row>
    <row r="60" spans="1:11" ht="16.5" customHeight="1">
      <c r="A60" s="739"/>
      <c r="B60" s="754" t="s">
        <v>296</v>
      </c>
      <c r="C60" s="735" t="s">
        <v>140</v>
      </c>
      <c r="D60" s="184" t="s">
        <v>640</v>
      </c>
      <c r="E60" s="190">
        <v>53</v>
      </c>
      <c r="F60" s="191">
        <v>0</v>
      </c>
      <c r="G60" s="191">
        <v>0</v>
      </c>
      <c r="H60" s="339">
        <f aca="true" t="shared" si="2" ref="H60:H65">IF(F60=0,0,IF(G60=0,"-100,0",IF(G60*100/F60&lt;200,ROUND(G60*100/F60-100,1),ROUND(G60/F60,1)&amp;" р")))</f>
        <v>0</v>
      </c>
      <c r="I60" s="67"/>
      <c r="J60" s="67"/>
      <c r="K60" s="67"/>
    </row>
    <row r="61" spans="1:11" ht="16.5" customHeight="1">
      <c r="A61" s="739"/>
      <c r="B61" s="754"/>
      <c r="C61" s="735"/>
      <c r="D61" s="327" t="s">
        <v>74</v>
      </c>
      <c r="E61" s="190">
        <v>54</v>
      </c>
      <c r="F61" s="191">
        <v>0</v>
      </c>
      <c r="G61" s="191">
        <v>0</v>
      </c>
      <c r="H61" s="339">
        <f t="shared" si="2"/>
        <v>0</v>
      </c>
      <c r="I61" s="67"/>
      <c r="J61" s="67"/>
      <c r="K61" s="67"/>
    </row>
    <row r="62" spans="1:11" ht="16.5" customHeight="1">
      <c r="A62" s="739"/>
      <c r="B62" s="754"/>
      <c r="C62" s="735" t="s">
        <v>122</v>
      </c>
      <c r="D62" s="184" t="s">
        <v>640</v>
      </c>
      <c r="E62" s="190">
        <v>55</v>
      </c>
      <c r="F62" s="191">
        <v>0</v>
      </c>
      <c r="G62" s="191">
        <v>0</v>
      </c>
      <c r="H62" s="339">
        <f t="shared" si="2"/>
        <v>0</v>
      </c>
      <c r="I62" s="67"/>
      <c r="J62" s="67"/>
      <c r="K62" s="67"/>
    </row>
    <row r="63" spans="1:11" ht="16.5" customHeight="1">
      <c r="A63" s="739"/>
      <c r="B63" s="754"/>
      <c r="C63" s="735"/>
      <c r="D63" s="327" t="s">
        <v>74</v>
      </c>
      <c r="E63" s="190">
        <v>56</v>
      </c>
      <c r="F63" s="191">
        <v>0</v>
      </c>
      <c r="G63" s="191">
        <v>0</v>
      </c>
      <c r="H63" s="339">
        <f t="shared" si="2"/>
        <v>0</v>
      </c>
      <c r="I63" s="67"/>
      <c r="J63" s="67"/>
      <c r="K63" s="67"/>
    </row>
    <row r="64" spans="1:11" ht="16.5" customHeight="1">
      <c r="A64" s="739"/>
      <c r="B64" s="754"/>
      <c r="C64" s="735" t="s">
        <v>123</v>
      </c>
      <c r="D64" s="184" t="s">
        <v>640</v>
      </c>
      <c r="E64" s="190">
        <v>57</v>
      </c>
      <c r="F64" s="191">
        <v>0</v>
      </c>
      <c r="G64" s="191">
        <v>0</v>
      </c>
      <c r="H64" s="339">
        <f t="shared" si="2"/>
        <v>0</v>
      </c>
      <c r="I64" s="67"/>
      <c r="J64" s="67"/>
      <c r="K64" s="67"/>
    </row>
    <row r="65" spans="1:11" ht="16.5" customHeight="1">
      <c r="A65" s="739"/>
      <c r="B65" s="754"/>
      <c r="C65" s="735"/>
      <c r="D65" s="327" t="s">
        <v>74</v>
      </c>
      <c r="E65" s="190">
        <v>58</v>
      </c>
      <c r="F65" s="191">
        <v>0</v>
      </c>
      <c r="G65" s="191">
        <v>0</v>
      </c>
      <c r="H65" s="339">
        <f t="shared" si="2"/>
        <v>0</v>
      </c>
      <c r="I65" s="67"/>
      <c r="J65" s="67"/>
      <c r="K65" s="67"/>
    </row>
    <row r="66" spans="1:11" ht="16.5" customHeight="1">
      <c r="A66" s="739"/>
      <c r="B66" s="754"/>
      <c r="C66" s="735" t="s">
        <v>124</v>
      </c>
      <c r="D66" s="184" t="s">
        <v>640</v>
      </c>
      <c r="E66" s="190">
        <v>59</v>
      </c>
      <c r="F66" s="191">
        <v>0</v>
      </c>
      <c r="G66" s="191">
        <v>0</v>
      </c>
      <c r="H66" s="339">
        <f t="shared" si="1"/>
        <v>0</v>
      </c>
      <c r="I66" s="67"/>
      <c r="J66" s="67"/>
      <c r="K66" s="67"/>
    </row>
    <row r="67" spans="1:11" ht="16.5" customHeight="1">
      <c r="A67" s="739"/>
      <c r="B67" s="754"/>
      <c r="C67" s="735"/>
      <c r="D67" s="327" t="s">
        <v>74</v>
      </c>
      <c r="E67" s="190">
        <v>60</v>
      </c>
      <c r="F67" s="191">
        <v>0</v>
      </c>
      <c r="G67" s="191">
        <v>0</v>
      </c>
      <c r="H67" s="339">
        <f t="shared" si="1"/>
        <v>0</v>
      </c>
      <c r="I67" s="67"/>
      <c r="J67" s="67"/>
      <c r="K67" s="67"/>
    </row>
    <row r="68" spans="1:11" ht="21.75" customHeight="1">
      <c r="A68" s="764" t="s">
        <v>357</v>
      </c>
      <c r="B68" s="755"/>
      <c r="C68" s="755"/>
      <c r="D68" s="184" t="s">
        <v>640</v>
      </c>
      <c r="E68" s="190">
        <v>61</v>
      </c>
      <c r="F68" s="191">
        <v>0</v>
      </c>
      <c r="G68" s="191">
        <v>0</v>
      </c>
      <c r="H68" s="339">
        <f aca="true" t="shared" si="3" ref="H68:H73">IF(F68=0,0,IF(G68=0,"-100,0",IF(G68*100/F68&lt;200,ROUND(G68*100/F68-100,1),ROUND(G68/F68,1)&amp;" р")))</f>
        <v>0</v>
      </c>
      <c r="I68" s="67"/>
      <c r="J68" s="67"/>
      <c r="K68" s="67"/>
    </row>
    <row r="69" spans="1:11" ht="21.75" customHeight="1">
      <c r="A69" s="764"/>
      <c r="B69" s="755"/>
      <c r="C69" s="755"/>
      <c r="D69" s="327" t="s">
        <v>74</v>
      </c>
      <c r="E69" s="190">
        <v>62</v>
      </c>
      <c r="F69" s="191">
        <v>0</v>
      </c>
      <c r="G69" s="191">
        <v>0</v>
      </c>
      <c r="H69" s="339">
        <f t="shared" si="3"/>
        <v>0</v>
      </c>
      <c r="I69" s="67"/>
      <c r="J69" s="67"/>
      <c r="K69" s="67"/>
    </row>
    <row r="70" spans="1:11" ht="16.5" customHeight="1">
      <c r="A70" s="739" t="s">
        <v>60</v>
      </c>
      <c r="B70" s="735" t="s">
        <v>121</v>
      </c>
      <c r="C70" s="735"/>
      <c r="D70" s="184" t="s">
        <v>640</v>
      </c>
      <c r="E70" s="190">
        <v>63</v>
      </c>
      <c r="F70" s="191">
        <v>0</v>
      </c>
      <c r="G70" s="191">
        <v>0</v>
      </c>
      <c r="H70" s="339">
        <f t="shared" si="3"/>
        <v>0</v>
      </c>
      <c r="I70" s="67"/>
      <c r="J70" s="67"/>
      <c r="K70" s="67"/>
    </row>
    <row r="71" spans="1:11" ht="16.5" customHeight="1">
      <c r="A71" s="739"/>
      <c r="B71" s="735"/>
      <c r="C71" s="735"/>
      <c r="D71" s="327" t="s">
        <v>74</v>
      </c>
      <c r="E71" s="190">
        <v>64</v>
      </c>
      <c r="F71" s="191">
        <v>0</v>
      </c>
      <c r="G71" s="191">
        <v>0</v>
      </c>
      <c r="H71" s="339">
        <f t="shared" si="3"/>
        <v>0</v>
      </c>
      <c r="I71" s="67"/>
      <c r="J71" s="67"/>
      <c r="K71" s="67"/>
    </row>
    <row r="72" spans="1:11" ht="16.5" customHeight="1">
      <c r="A72" s="739"/>
      <c r="B72" s="754" t="s">
        <v>296</v>
      </c>
      <c r="C72" s="735" t="s">
        <v>140</v>
      </c>
      <c r="D72" s="184" t="s">
        <v>640</v>
      </c>
      <c r="E72" s="190">
        <v>65</v>
      </c>
      <c r="F72" s="191">
        <v>0</v>
      </c>
      <c r="G72" s="191">
        <v>0</v>
      </c>
      <c r="H72" s="339">
        <f t="shared" si="3"/>
        <v>0</v>
      </c>
      <c r="I72" s="67"/>
      <c r="J72" s="67"/>
      <c r="K72" s="67"/>
    </row>
    <row r="73" spans="1:11" ht="16.5" customHeight="1">
      <c r="A73" s="739"/>
      <c r="B73" s="754"/>
      <c r="C73" s="735"/>
      <c r="D73" s="327" t="s">
        <v>74</v>
      </c>
      <c r="E73" s="190">
        <v>66</v>
      </c>
      <c r="F73" s="191">
        <v>0</v>
      </c>
      <c r="G73" s="191">
        <v>0</v>
      </c>
      <c r="H73" s="339">
        <f t="shared" si="3"/>
        <v>0</v>
      </c>
      <c r="I73" s="67"/>
      <c r="J73" s="67"/>
      <c r="K73" s="67"/>
    </row>
    <row r="74" spans="1:11" ht="16.5" customHeight="1">
      <c r="A74" s="739"/>
      <c r="B74" s="754"/>
      <c r="C74" s="735" t="s">
        <v>122</v>
      </c>
      <c r="D74" s="184" t="s">
        <v>640</v>
      </c>
      <c r="E74" s="190">
        <v>67</v>
      </c>
      <c r="F74" s="191">
        <v>0</v>
      </c>
      <c r="G74" s="191">
        <v>0</v>
      </c>
      <c r="H74" s="339">
        <f aca="true" t="shared" si="4" ref="H74:H95">IF(F74=0,0,IF(G74=0,"-100,0",IF(G74*100/F74&lt;200,ROUND(G74*100/F74-100,1),ROUND(G74/F74,1)&amp;" р")))</f>
        <v>0</v>
      </c>
      <c r="I74" s="67"/>
      <c r="J74" s="67"/>
      <c r="K74" s="67"/>
    </row>
    <row r="75" spans="1:11" ht="16.5" customHeight="1">
      <c r="A75" s="739"/>
      <c r="B75" s="754"/>
      <c r="C75" s="735"/>
      <c r="D75" s="327" t="s">
        <v>74</v>
      </c>
      <c r="E75" s="190">
        <v>68</v>
      </c>
      <c r="F75" s="191">
        <v>0</v>
      </c>
      <c r="G75" s="191">
        <v>0</v>
      </c>
      <c r="H75" s="339">
        <f t="shared" si="4"/>
        <v>0</v>
      </c>
      <c r="I75" s="67"/>
      <c r="J75" s="67"/>
      <c r="K75" s="67"/>
    </row>
    <row r="76" spans="1:11" ht="16.5" customHeight="1">
      <c r="A76" s="739"/>
      <c r="B76" s="754"/>
      <c r="C76" s="735" t="s">
        <v>123</v>
      </c>
      <c r="D76" s="184" t="s">
        <v>640</v>
      </c>
      <c r="E76" s="190">
        <v>69</v>
      </c>
      <c r="F76" s="191">
        <v>0</v>
      </c>
      <c r="G76" s="191">
        <v>0</v>
      </c>
      <c r="H76" s="339">
        <f t="shared" si="4"/>
        <v>0</v>
      </c>
      <c r="I76" s="67"/>
      <c r="J76" s="67"/>
      <c r="K76" s="67"/>
    </row>
    <row r="77" spans="1:11" ht="16.5" customHeight="1">
      <c r="A77" s="739"/>
      <c r="B77" s="754"/>
      <c r="C77" s="735"/>
      <c r="D77" s="327" t="s">
        <v>74</v>
      </c>
      <c r="E77" s="190">
        <v>70</v>
      </c>
      <c r="F77" s="191">
        <v>0</v>
      </c>
      <c r="G77" s="191">
        <v>0</v>
      </c>
      <c r="H77" s="339">
        <f t="shared" si="4"/>
        <v>0</v>
      </c>
      <c r="I77" s="67"/>
      <c r="J77" s="67"/>
      <c r="K77" s="67"/>
    </row>
    <row r="78" spans="1:11" ht="16.5" customHeight="1">
      <c r="A78" s="739"/>
      <c r="B78" s="754"/>
      <c r="C78" s="735" t="s">
        <v>124</v>
      </c>
      <c r="D78" s="184" t="s">
        <v>640</v>
      </c>
      <c r="E78" s="190">
        <v>71</v>
      </c>
      <c r="F78" s="191">
        <v>0</v>
      </c>
      <c r="G78" s="191">
        <v>0</v>
      </c>
      <c r="H78" s="339">
        <f t="shared" si="4"/>
        <v>0</v>
      </c>
      <c r="I78" s="67"/>
      <c r="J78" s="67"/>
      <c r="K78" s="67"/>
    </row>
    <row r="79" spans="1:11" ht="16.5" customHeight="1">
      <c r="A79" s="739"/>
      <c r="B79" s="754"/>
      <c r="C79" s="735"/>
      <c r="D79" s="327" t="s">
        <v>74</v>
      </c>
      <c r="E79" s="190">
        <v>72</v>
      </c>
      <c r="F79" s="191">
        <v>0</v>
      </c>
      <c r="G79" s="191">
        <v>0</v>
      </c>
      <c r="H79" s="339">
        <f t="shared" si="4"/>
        <v>0</v>
      </c>
      <c r="I79" s="67"/>
      <c r="J79" s="67"/>
      <c r="K79" s="67"/>
    </row>
    <row r="80" spans="1:11" ht="16.5" customHeight="1">
      <c r="A80" s="734" t="s">
        <v>127</v>
      </c>
      <c r="B80" s="735"/>
      <c r="C80" s="735"/>
      <c r="D80" s="184" t="s">
        <v>640</v>
      </c>
      <c r="E80" s="190">
        <v>73</v>
      </c>
      <c r="F80" s="191">
        <v>0</v>
      </c>
      <c r="G80" s="191">
        <v>12</v>
      </c>
      <c r="H80" s="339">
        <f t="shared" si="4"/>
        <v>0</v>
      </c>
      <c r="I80" s="67"/>
      <c r="J80" s="67"/>
      <c r="K80" s="67"/>
    </row>
    <row r="81" spans="1:11" ht="16.5" customHeight="1">
      <c r="A81" s="734"/>
      <c r="B81" s="735"/>
      <c r="C81" s="735"/>
      <c r="D81" s="327" t="s">
        <v>74</v>
      </c>
      <c r="E81" s="190">
        <v>74</v>
      </c>
      <c r="F81" s="191">
        <v>0</v>
      </c>
      <c r="G81" s="191">
        <v>120</v>
      </c>
      <c r="H81" s="339">
        <f t="shared" si="4"/>
        <v>0</v>
      </c>
      <c r="I81" s="67"/>
      <c r="J81" s="67"/>
      <c r="K81" s="67"/>
    </row>
    <row r="82" spans="1:11" ht="16.5" customHeight="1">
      <c r="A82" s="765" t="s">
        <v>60</v>
      </c>
      <c r="B82" s="771" t="s">
        <v>121</v>
      </c>
      <c r="C82" s="772"/>
      <c r="D82" s="184" t="s">
        <v>640</v>
      </c>
      <c r="E82" s="190">
        <v>75</v>
      </c>
      <c r="F82" s="191">
        <v>0</v>
      </c>
      <c r="G82" s="191">
        <v>10</v>
      </c>
      <c r="H82" s="339">
        <f t="shared" si="4"/>
        <v>0</v>
      </c>
      <c r="I82" s="67"/>
      <c r="J82" s="67"/>
      <c r="K82" s="67"/>
    </row>
    <row r="83" spans="1:11" ht="16.5" customHeight="1">
      <c r="A83" s="766"/>
      <c r="B83" s="773"/>
      <c r="C83" s="774"/>
      <c r="D83" s="327" t="s">
        <v>74</v>
      </c>
      <c r="E83" s="190">
        <v>76</v>
      </c>
      <c r="F83" s="191">
        <v>0</v>
      </c>
      <c r="G83" s="191">
        <v>110</v>
      </c>
      <c r="H83" s="339">
        <f t="shared" si="4"/>
        <v>0</v>
      </c>
      <c r="I83" s="67"/>
      <c r="J83" s="67"/>
      <c r="K83" s="67"/>
    </row>
    <row r="84" spans="1:11" ht="16.5" customHeight="1">
      <c r="A84" s="766"/>
      <c r="B84" s="751" t="s">
        <v>296</v>
      </c>
      <c r="C84" s="767" t="s">
        <v>128</v>
      </c>
      <c r="D84" s="184" t="s">
        <v>640</v>
      </c>
      <c r="E84" s="190">
        <v>77</v>
      </c>
      <c r="F84" s="191">
        <v>0</v>
      </c>
      <c r="G84" s="191">
        <v>6</v>
      </c>
      <c r="H84" s="339">
        <f t="shared" si="4"/>
        <v>0</v>
      </c>
      <c r="I84" s="67"/>
      <c r="J84" s="67"/>
      <c r="K84" s="67"/>
    </row>
    <row r="85" spans="1:11" ht="16.5" customHeight="1">
      <c r="A85" s="766"/>
      <c r="B85" s="775"/>
      <c r="C85" s="768"/>
      <c r="D85" s="327" t="s">
        <v>74</v>
      </c>
      <c r="E85" s="190">
        <v>78</v>
      </c>
      <c r="F85" s="191">
        <v>0</v>
      </c>
      <c r="G85" s="191">
        <v>99</v>
      </c>
      <c r="H85" s="339">
        <f t="shared" si="4"/>
        <v>0</v>
      </c>
      <c r="I85" s="67"/>
      <c r="J85" s="67"/>
      <c r="K85" s="67"/>
    </row>
    <row r="86" spans="1:11" ht="16.5" customHeight="1">
      <c r="A86" s="766"/>
      <c r="B86" s="775"/>
      <c r="C86" s="769" t="s">
        <v>129</v>
      </c>
      <c r="D86" s="184" t="s">
        <v>640</v>
      </c>
      <c r="E86" s="190">
        <v>79</v>
      </c>
      <c r="F86" s="191">
        <v>0</v>
      </c>
      <c r="G86" s="191">
        <v>0</v>
      </c>
      <c r="H86" s="339">
        <f t="shared" si="4"/>
        <v>0</v>
      </c>
      <c r="I86" s="67"/>
      <c r="J86" s="67"/>
      <c r="K86" s="67"/>
    </row>
    <row r="87" spans="1:11" ht="16.5" customHeight="1">
      <c r="A87" s="766"/>
      <c r="B87" s="775"/>
      <c r="C87" s="770"/>
      <c r="D87" s="327" t="s">
        <v>74</v>
      </c>
      <c r="E87" s="190">
        <v>80</v>
      </c>
      <c r="F87" s="191">
        <v>0</v>
      </c>
      <c r="G87" s="191">
        <v>5</v>
      </c>
      <c r="H87" s="339">
        <f t="shared" si="4"/>
        <v>0</v>
      </c>
      <c r="I87" s="67"/>
      <c r="J87" s="67"/>
      <c r="K87" s="67"/>
    </row>
    <row r="88" spans="1:11" ht="16.5" customHeight="1">
      <c r="A88" s="766"/>
      <c r="B88" s="775"/>
      <c r="C88" s="769" t="s">
        <v>130</v>
      </c>
      <c r="D88" s="184" t="s">
        <v>640</v>
      </c>
      <c r="E88" s="190">
        <v>81</v>
      </c>
      <c r="F88" s="191">
        <v>0</v>
      </c>
      <c r="G88" s="191">
        <v>0</v>
      </c>
      <c r="H88" s="339">
        <f t="shared" si="4"/>
        <v>0</v>
      </c>
      <c r="I88" s="67"/>
      <c r="J88" s="67"/>
      <c r="K88" s="67"/>
    </row>
    <row r="89" spans="1:11" ht="16.5" customHeight="1">
      <c r="A89" s="766"/>
      <c r="B89" s="775"/>
      <c r="C89" s="770"/>
      <c r="D89" s="327" t="s">
        <v>74</v>
      </c>
      <c r="E89" s="190">
        <v>82</v>
      </c>
      <c r="F89" s="191">
        <v>0</v>
      </c>
      <c r="G89" s="191">
        <v>0</v>
      </c>
      <c r="H89" s="339">
        <f t="shared" si="4"/>
        <v>0</v>
      </c>
      <c r="I89" s="67"/>
      <c r="J89" s="67"/>
      <c r="K89" s="67"/>
    </row>
    <row r="90" spans="1:11" ht="16.5" customHeight="1">
      <c r="A90" s="766"/>
      <c r="B90" s="775"/>
      <c r="C90" s="769" t="s">
        <v>131</v>
      </c>
      <c r="D90" s="184" t="s">
        <v>640</v>
      </c>
      <c r="E90" s="190">
        <v>83</v>
      </c>
      <c r="F90" s="191">
        <v>0</v>
      </c>
      <c r="G90" s="191">
        <v>4</v>
      </c>
      <c r="H90" s="339">
        <f t="shared" si="4"/>
        <v>0</v>
      </c>
      <c r="I90" s="67"/>
      <c r="J90" s="67"/>
      <c r="K90" s="67"/>
    </row>
    <row r="91" spans="1:11" ht="16.5" customHeight="1">
      <c r="A91" s="766"/>
      <c r="B91" s="775"/>
      <c r="C91" s="770"/>
      <c r="D91" s="327" t="s">
        <v>74</v>
      </c>
      <c r="E91" s="190">
        <v>84</v>
      </c>
      <c r="F91" s="191">
        <v>0</v>
      </c>
      <c r="G91" s="191">
        <v>12</v>
      </c>
      <c r="H91" s="339">
        <f t="shared" si="4"/>
        <v>0</v>
      </c>
      <c r="I91" s="67"/>
      <c r="J91" s="67"/>
      <c r="K91" s="67"/>
    </row>
    <row r="92" spans="1:11" ht="16.5" customHeight="1">
      <c r="A92" s="766"/>
      <c r="B92" s="775"/>
      <c r="C92" s="769" t="s">
        <v>132</v>
      </c>
      <c r="D92" s="184" t="s">
        <v>640</v>
      </c>
      <c r="E92" s="190">
        <v>85</v>
      </c>
      <c r="F92" s="191">
        <v>0</v>
      </c>
      <c r="G92" s="191">
        <v>1</v>
      </c>
      <c r="H92" s="339">
        <f t="shared" si="4"/>
        <v>0</v>
      </c>
      <c r="I92" s="67"/>
      <c r="J92" s="67"/>
      <c r="K92" s="67"/>
    </row>
    <row r="93" spans="1:11" ht="16.5" customHeight="1">
      <c r="A93" s="766"/>
      <c r="B93" s="775"/>
      <c r="C93" s="770"/>
      <c r="D93" s="327" t="s">
        <v>74</v>
      </c>
      <c r="E93" s="190">
        <v>86</v>
      </c>
      <c r="F93" s="191">
        <v>0</v>
      </c>
      <c r="G93" s="191">
        <v>0</v>
      </c>
      <c r="H93" s="339">
        <f t="shared" si="4"/>
        <v>0</v>
      </c>
      <c r="I93" s="67"/>
      <c r="J93" s="67"/>
      <c r="K93" s="67"/>
    </row>
    <row r="94" spans="1:11" ht="16.5" customHeight="1">
      <c r="A94" s="766"/>
      <c r="B94" s="775"/>
      <c r="C94" s="767" t="s">
        <v>133</v>
      </c>
      <c r="D94" s="184" t="s">
        <v>640</v>
      </c>
      <c r="E94" s="190">
        <v>87</v>
      </c>
      <c r="F94" s="191">
        <v>0</v>
      </c>
      <c r="G94" s="191">
        <v>1</v>
      </c>
      <c r="H94" s="339">
        <f t="shared" si="4"/>
        <v>0</v>
      </c>
      <c r="I94" s="67"/>
      <c r="J94" s="67"/>
      <c r="K94" s="67"/>
    </row>
    <row r="95" spans="1:11" ht="16.5" customHeight="1">
      <c r="A95" s="766"/>
      <c r="B95" s="775"/>
      <c r="C95" s="768"/>
      <c r="D95" s="327" t="s">
        <v>74</v>
      </c>
      <c r="E95" s="190">
        <v>88</v>
      </c>
      <c r="F95" s="191">
        <v>0</v>
      </c>
      <c r="G95" s="191">
        <v>3</v>
      </c>
      <c r="H95" s="339">
        <f t="shared" si="4"/>
        <v>0</v>
      </c>
      <c r="I95" s="67"/>
      <c r="J95" s="67"/>
      <c r="K95" s="67"/>
    </row>
    <row r="96" spans="1:11" ht="16.5" customHeight="1">
      <c r="A96" s="766"/>
      <c r="B96" s="775"/>
      <c r="C96" s="767" t="s">
        <v>135</v>
      </c>
      <c r="D96" s="184" t="s">
        <v>640</v>
      </c>
      <c r="E96" s="190">
        <v>89</v>
      </c>
      <c r="F96" s="191">
        <v>0</v>
      </c>
      <c r="G96" s="191">
        <v>0</v>
      </c>
      <c r="H96" s="339">
        <f>IF(F96=0,0,IF(G96=0,"-100,0",IF(G96*100/F96&lt;200,ROUND(G96*100/F96-100,1),ROUND(G96/F96,1)&amp;" р")))</f>
        <v>0</v>
      </c>
      <c r="I96" s="67"/>
      <c r="J96" s="67"/>
      <c r="K96" s="67"/>
    </row>
    <row r="97" spans="1:11" ht="16.5" customHeight="1">
      <c r="A97" s="766"/>
      <c r="B97" s="752"/>
      <c r="C97" s="768"/>
      <c r="D97" s="327" t="s">
        <v>74</v>
      </c>
      <c r="E97" s="190">
        <v>90</v>
      </c>
      <c r="F97" s="191">
        <v>0</v>
      </c>
      <c r="G97" s="191">
        <v>0</v>
      </c>
      <c r="H97" s="339">
        <f>IF(F97=0,0,IF(G97=0,"-100,0",IF(G97*100/F97&lt;200,ROUND(G97*100/F97-100,1),ROUND(G97/F97,1)&amp;" р")))</f>
        <v>0</v>
      </c>
      <c r="I97" s="67"/>
      <c r="J97" s="67"/>
      <c r="K97" s="67"/>
    </row>
    <row r="98" spans="1:11" ht="16.5" customHeight="1">
      <c r="A98" s="734" t="s">
        <v>283</v>
      </c>
      <c r="B98" s="735"/>
      <c r="C98" s="735"/>
      <c r="D98" s="184" t="s">
        <v>640</v>
      </c>
      <c r="E98" s="190">
        <v>91</v>
      </c>
      <c r="F98" s="191">
        <v>0</v>
      </c>
      <c r="G98" s="191">
        <v>0</v>
      </c>
      <c r="H98" s="339">
        <f aca="true" t="shared" si="5" ref="H98:H107">IF(F98=0,0,IF(G98=0,"-100,0",IF(G98*100/F98&lt;200,ROUND(G98*100/F98-100,1),ROUND(G98/F98,1)&amp;" р")))</f>
        <v>0</v>
      </c>
      <c r="I98" s="67"/>
      <c r="J98" s="67"/>
      <c r="K98" s="67"/>
    </row>
    <row r="99" spans="1:11" ht="16.5" customHeight="1">
      <c r="A99" s="734"/>
      <c r="B99" s="735"/>
      <c r="C99" s="735"/>
      <c r="D99" s="327" t="s">
        <v>74</v>
      </c>
      <c r="E99" s="190">
        <v>92</v>
      </c>
      <c r="F99" s="191">
        <v>0</v>
      </c>
      <c r="G99" s="191">
        <v>8</v>
      </c>
      <c r="H99" s="339">
        <f t="shared" si="5"/>
        <v>0</v>
      </c>
      <c r="I99" s="67"/>
      <c r="J99" s="67"/>
      <c r="K99" s="67"/>
    </row>
    <row r="100" spans="1:11" ht="16.5" customHeight="1">
      <c r="A100" s="739" t="s">
        <v>60</v>
      </c>
      <c r="B100" s="735" t="s">
        <v>285</v>
      </c>
      <c r="C100" s="735"/>
      <c r="D100" s="184" t="s">
        <v>640</v>
      </c>
      <c r="E100" s="190">
        <v>93</v>
      </c>
      <c r="F100" s="191">
        <v>0</v>
      </c>
      <c r="G100" s="191">
        <v>0</v>
      </c>
      <c r="H100" s="339">
        <f t="shared" si="5"/>
        <v>0</v>
      </c>
      <c r="I100" s="67"/>
      <c r="J100" s="67"/>
      <c r="K100" s="67"/>
    </row>
    <row r="101" spans="1:11" ht="16.5" customHeight="1">
      <c r="A101" s="739"/>
      <c r="B101" s="735"/>
      <c r="C101" s="735"/>
      <c r="D101" s="327" t="s">
        <v>74</v>
      </c>
      <c r="E101" s="190">
        <v>94</v>
      </c>
      <c r="F101" s="191">
        <v>0</v>
      </c>
      <c r="G101" s="191">
        <v>8</v>
      </c>
      <c r="H101" s="339">
        <f t="shared" si="5"/>
        <v>0</v>
      </c>
      <c r="I101" s="67"/>
      <c r="J101" s="67"/>
      <c r="K101" s="67"/>
    </row>
    <row r="102" spans="1:11" ht="16.5" customHeight="1">
      <c r="A102" s="739"/>
      <c r="B102" s="754" t="s">
        <v>296</v>
      </c>
      <c r="C102" s="756" t="s">
        <v>286</v>
      </c>
      <c r="D102" s="184" t="s">
        <v>640</v>
      </c>
      <c r="E102" s="190">
        <v>95</v>
      </c>
      <c r="F102" s="191">
        <v>0</v>
      </c>
      <c r="G102" s="191">
        <v>0</v>
      </c>
      <c r="H102" s="339">
        <f t="shared" si="5"/>
        <v>0</v>
      </c>
      <c r="I102" s="67"/>
      <c r="J102" s="67"/>
      <c r="K102" s="67"/>
    </row>
    <row r="103" spans="1:11" ht="16.5" customHeight="1">
      <c r="A103" s="739"/>
      <c r="B103" s="754"/>
      <c r="C103" s="756"/>
      <c r="D103" s="327" t="s">
        <v>74</v>
      </c>
      <c r="E103" s="190">
        <v>96</v>
      </c>
      <c r="F103" s="191">
        <v>0</v>
      </c>
      <c r="G103" s="191">
        <v>6</v>
      </c>
      <c r="H103" s="339">
        <f t="shared" si="5"/>
        <v>0</v>
      </c>
      <c r="I103" s="67"/>
      <c r="J103" s="67"/>
      <c r="K103" s="67"/>
    </row>
    <row r="104" spans="1:11" ht="16.5" customHeight="1">
      <c r="A104" s="739"/>
      <c r="B104" s="754"/>
      <c r="C104" s="735" t="s">
        <v>124</v>
      </c>
      <c r="D104" s="184" t="s">
        <v>640</v>
      </c>
      <c r="E104" s="190">
        <v>97</v>
      </c>
      <c r="F104" s="191">
        <v>0</v>
      </c>
      <c r="G104" s="191">
        <v>0</v>
      </c>
      <c r="H104" s="339">
        <f t="shared" si="5"/>
        <v>0</v>
      </c>
      <c r="I104" s="67"/>
      <c r="J104" s="67"/>
      <c r="K104" s="67"/>
    </row>
    <row r="105" spans="1:11" ht="16.5" customHeight="1">
      <c r="A105" s="739"/>
      <c r="B105" s="754"/>
      <c r="C105" s="735"/>
      <c r="D105" s="327" t="s">
        <v>74</v>
      </c>
      <c r="E105" s="190">
        <v>98</v>
      </c>
      <c r="F105" s="191">
        <v>0</v>
      </c>
      <c r="G105" s="191">
        <v>0</v>
      </c>
      <c r="H105" s="339">
        <f t="shared" si="5"/>
        <v>0</v>
      </c>
      <c r="I105" s="67"/>
      <c r="J105" s="67"/>
      <c r="K105" s="67"/>
    </row>
    <row r="106" spans="1:11" ht="16.5" customHeight="1">
      <c r="A106" s="739"/>
      <c r="B106" s="754"/>
      <c r="C106" s="755" t="s">
        <v>663</v>
      </c>
      <c r="D106" s="184" t="s">
        <v>640</v>
      </c>
      <c r="E106" s="190">
        <v>99</v>
      </c>
      <c r="F106" s="191">
        <v>0</v>
      </c>
      <c r="G106" s="191">
        <v>0</v>
      </c>
      <c r="H106" s="339">
        <f t="shared" si="5"/>
        <v>0</v>
      </c>
      <c r="I106" s="67"/>
      <c r="J106" s="67"/>
      <c r="K106" s="67"/>
    </row>
    <row r="107" spans="1:11" ht="16.5" customHeight="1">
      <c r="A107" s="739"/>
      <c r="B107" s="754"/>
      <c r="C107" s="755"/>
      <c r="D107" s="327" t="s">
        <v>74</v>
      </c>
      <c r="E107" s="190">
        <v>100</v>
      </c>
      <c r="F107" s="191">
        <v>0</v>
      </c>
      <c r="G107" s="191">
        <v>2</v>
      </c>
      <c r="H107" s="339">
        <f t="shared" si="5"/>
        <v>0</v>
      </c>
      <c r="I107" s="67"/>
      <c r="J107" s="67"/>
      <c r="K107" s="67"/>
    </row>
    <row r="108" spans="1:11" ht="17.25" customHeight="1">
      <c r="A108" s="734" t="s">
        <v>111</v>
      </c>
      <c r="B108" s="735"/>
      <c r="C108" s="735"/>
      <c r="D108" s="736"/>
      <c r="E108" s="190">
        <v>101</v>
      </c>
      <c r="F108" s="191">
        <v>0</v>
      </c>
      <c r="G108" s="191">
        <v>7</v>
      </c>
      <c r="H108" s="339">
        <f>IF(F108=0,0,IF(G108=0,"-100,0",IF(G108*100/F108&lt;200,ROUND(G108*100/F108-100,1),ROUND(G108/F108,1)&amp;" р")))</f>
        <v>0</v>
      </c>
      <c r="I108" s="67"/>
      <c r="J108" s="67"/>
      <c r="K108" s="67"/>
    </row>
    <row r="109" spans="1:11" ht="17.25" customHeight="1">
      <c r="A109" s="753" t="s">
        <v>206</v>
      </c>
      <c r="B109" s="740"/>
      <c r="C109" s="740"/>
      <c r="D109" s="741"/>
      <c r="E109" s="190">
        <v>102</v>
      </c>
      <c r="F109" s="192">
        <f>IF($F$21=0,0,F108*100/$F$21)</f>
        <v>0</v>
      </c>
      <c r="G109" s="192">
        <f>IF($G$21=0,0,G108*100/$G$21)</f>
        <v>38.888888888888886</v>
      </c>
      <c r="H109" s="339"/>
      <c r="I109" s="67"/>
      <c r="J109" s="67"/>
      <c r="K109" s="67"/>
    </row>
    <row r="110" spans="1:11" ht="17.25" customHeight="1">
      <c r="A110" s="734" t="s">
        <v>110</v>
      </c>
      <c r="B110" s="735"/>
      <c r="C110" s="735"/>
      <c r="D110" s="736"/>
      <c r="E110" s="190">
        <v>103</v>
      </c>
      <c r="F110" s="191">
        <v>0</v>
      </c>
      <c r="G110" s="191">
        <v>7</v>
      </c>
      <c r="H110" s="339">
        <f>IF(F110=0,0,IF(G110=0,"-100,0",IF(G110*100/F110&lt;200,ROUND(G110*100/F110-100,1),ROUND(G110/F110,1)&amp;" р")))</f>
        <v>0</v>
      </c>
      <c r="I110" s="67"/>
      <c r="J110" s="67"/>
      <c r="K110" s="67"/>
    </row>
    <row r="111" spans="1:11" ht="17.25" customHeight="1">
      <c r="A111" s="760" t="s">
        <v>97</v>
      </c>
      <c r="B111" s="756"/>
      <c r="C111" s="756"/>
      <c r="D111" s="761"/>
      <c r="E111" s="190">
        <v>104</v>
      </c>
      <c r="F111" s="191">
        <v>0</v>
      </c>
      <c r="G111" s="191">
        <v>0</v>
      </c>
      <c r="H111" s="339">
        <f>IF(F111=0,0,IF(G111=0,"-100,0",IF(G111*100/F111&lt;200,ROUND(G111*100/F111-100,1),ROUND(G111/F111,1)&amp;" р")))</f>
        <v>0</v>
      </c>
      <c r="I111" s="67"/>
      <c r="J111" s="67"/>
      <c r="K111" s="67"/>
    </row>
    <row r="112" spans="1:11" ht="33" customHeight="1">
      <c r="A112" s="734" t="s">
        <v>98</v>
      </c>
      <c r="B112" s="735"/>
      <c r="C112" s="735"/>
      <c r="D112" s="736"/>
      <c r="E112" s="190">
        <v>105</v>
      </c>
      <c r="F112" s="191">
        <v>0</v>
      </c>
      <c r="G112" s="191">
        <v>1</v>
      </c>
      <c r="H112" s="339">
        <f>IF(F112=0,0,IF(G112=0,"-100,0",IF(G112*100/F112&lt;200,ROUND(G112*100/F112-100,1),ROUND(G112/F112,1)&amp;" р")))</f>
        <v>0</v>
      </c>
      <c r="I112" s="67"/>
      <c r="J112" s="67"/>
      <c r="K112" s="67"/>
    </row>
    <row r="113" spans="1:8" ht="33" customHeight="1" thickBot="1">
      <c r="A113" s="757" t="s">
        <v>109</v>
      </c>
      <c r="B113" s="758"/>
      <c r="C113" s="758"/>
      <c r="D113" s="759"/>
      <c r="E113" s="194">
        <v>106</v>
      </c>
      <c r="F113" s="195">
        <v>0</v>
      </c>
      <c r="G113" s="195">
        <v>4</v>
      </c>
      <c r="H113" s="340">
        <f>IF(F113=0,0,IF(G113=0,"-100,0",IF(G113*100/F113&lt;200,ROUND(G113*100/F113-100,1),ROUND(G113/F113,1)&amp;" р")))</f>
        <v>0</v>
      </c>
    </row>
  </sheetData>
  <mergeCells count="101">
    <mergeCell ref="A34:D34"/>
    <mergeCell ref="B35:D35"/>
    <mergeCell ref="A39:D39"/>
    <mergeCell ref="B40:D40"/>
    <mergeCell ref="A54:D54"/>
    <mergeCell ref="A55:D55"/>
    <mergeCell ref="A58:A67"/>
    <mergeCell ref="C92:C93"/>
    <mergeCell ref="C90:C91"/>
    <mergeCell ref="C88:C89"/>
    <mergeCell ref="C86:C87"/>
    <mergeCell ref="B82:C83"/>
    <mergeCell ref="B84:B97"/>
    <mergeCell ref="C96:C97"/>
    <mergeCell ref="A82:A97"/>
    <mergeCell ref="C62:C63"/>
    <mergeCell ref="A68:C69"/>
    <mergeCell ref="C66:C67"/>
    <mergeCell ref="B60:B67"/>
    <mergeCell ref="C84:C85"/>
    <mergeCell ref="C94:C95"/>
    <mergeCell ref="C64:C65"/>
    <mergeCell ref="A80:C81"/>
    <mergeCell ref="A56:C57"/>
    <mergeCell ref="C76:C77"/>
    <mergeCell ref="C78:C79"/>
    <mergeCell ref="C60:C61"/>
    <mergeCell ref="B58:C59"/>
    <mergeCell ref="B70:C71"/>
    <mergeCell ref="A70:A79"/>
    <mergeCell ref="B72:B79"/>
    <mergeCell ref="C72:C73"/>
    <mergeCell ref="C74:C75"/>
    <mergeCell ref="A113:D113"/>
    <mergeCell ref="A110:D110"/>
    <mergeCell ref="A111:D111"/>
    <mergeCell ref="A112:D112"/>
    <mergeCell ref="A109:D109"/>
    <mergeCell ref="A98:C99"/>
    <mergeCell ref="A100:A107"/>
    <mergeCell ref="B102:B107"/>
    <mergeCell ref="C106:C107"/>
    <mergeCell ref="A108:D108"/>
    <mergeCell ref="C102:C103"/>
    <mergeCell ref="C104:C105"/>
    <mergeCell ref="B100:C101"/>
    <mergeCell ref="A41:D41"/>
    <mergeCell ref="B46:D46"/>
    <mergeCell ref="B49:D49"/>
    <mergeCell ref="A46:A49"/>
    <mergeCell ref="A44:D44"/>
    <mergeCell ref="A53:D53"/>
    <mergeCell ref="A50:D50"/>
    <mergeCell ref="A21:A26"/>
    <mergeCell ref="B21:D21"/>
    <mergeCell ref="B26:D26"/>
    <mergeCell ref="A31:D31"/>
    <mergeCell ref="B32:D32"/>
    <mergeCell ref="A29:D29"/>
    <mergeCell ref="A28:D28"/>
    <mergeCell ref="A45:D45"/>
    <mergeCell ref="B25:D25"/>
    <mergeCell ref="B22:D22"/>
    <mergeCell ref="A9:D9"/>
    <mergeCell ref="B10:D10"/>
    <mergeCell ref="B14:B15"/>
    <mergeCell ref="C14:D14"/>
    <mergeCell ref="C15:D15"/>
    <mergeCell ref="B13:D13"/>
    <mergeCell ref="B11:D11"/>
    <mergeCell ref="B24:D24"/>
    <mergeCell ref="A1:H1"/>
    <mergeCell ref="A2:H2"/>
    <mergeCell ref="A3:H3"/>
    <mergeCell ref="A4:H4"/>
    <mergeCell ref="A6:D6"/>
    <mergeCell ref="A7:D7"/>
    <mergeCell ref="A8:D8"/>
    <mergeCell ref="B48:D48"/>
    <mergeCell ref="B47:D47"/>
    <mergeCell ref="B37:D37"/>
    <mergeCell ref="A27:D27"/>
    <mergeCell ref="A42:A43"/>
    <mergeCell ref="B42:D42"/>
    <mergeCell ref="B43:D43"/>
    <mergeCell ref="A30:D30"/>
    <mergeCell ref="A51:D51"/>
    <mergeCell ref="A52:D52"/>
    <mergeCell ref="C18:D18"/>
    <mergeCell ref="A32:A33"/>
    <mergeCell ref="B33:D33"/>
    <mergeCell ref="A37:A38"/>
    <mergeCell ref="B38:D38"/>
    <mergeCell ref="A36:D36"/>
    <mergeCell ref="B23:D23"/>
    <mergeCell ref="A20:D20"/>
    <mergeCell ref="B17:D17"/>
    <mergeCell ref="A10:A19"/>
    <mergeCell ref="B16:D16"/>
    <mergeCell ref="B12:D12"/>
    <mergeCell ref="B19:D19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86" r:id="rId1"/>
  <rowBreaks count="1" manualBreakCount="1">
    <brk id="5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4">
    <pageSetUpPr fitToPage="1"/>
  </sheetPr>
  <dimension ref="A1:K113"/>
  <sheetViews>
    <sheetView showZeros="0" zoomScale="90" zoomScaleNormal="90" workbookViewId="0" topLeftCell="A1">
      <selection activeCell="F8" sqref="F8"/>
    </sheetView>
  </sheetViews>
  <sheetFormatPr defaultColWidth="9.00390625" defaultRowHeight="12.75"/>
  <cols>
    <col min="1" max="1" width="6.125" style="46" customWidth="1"/>
    <col min="2" max="2" width="6.00390625" style="46" customWidth="1"/>
    <col min="3" max="3" width="34.625" style="46" customWidth="1"/>
    <col min="4" max="4" width="26.125" style="46" customWidth="1"/>
    <col min="5" max="5" width="3.50390625" style="46" bestFit="1" customWidth="1"/>
    <col min="6" max="7" width="8.375" style="46" customWidth="1"/>
    <col min="8" max="8" width="6.50390625" style="46" bestFit="1" customWidth="1"/>
    <col min="9" max="9" width="6.625" style="46" customWidth="1"/>
    <col min="10" max="10" width="9.00390625" style="46" customWidth="1"/>
    <col min="11" max="11" width="9.125" style="46" bestFit="1" customWidth="1"/>
    <col min="12" max="16384" width="9.00390625" style="46" customWidth="1"/>
  </cols>
  <sheetData>
    <row r="1" spans="1:11" ht="20.25">
      <c r="A1" s="749" t="s">
        <v>831</v>
      </c>
      <c r="B1" s="749"/>
      <c r="C1" s="749"/>
      <c r="D1" s="749"/>
      <c r="E1" s="749"/>
      <c r="F1" s="749"/>
      <c r="G1" s="749"/>
      <c r="H1" s="749"/>
      <c r="I1" s="749"/>
      <c r="J1" s="67"/>
      <c r="K1" s="67"/>
    </row>
    <row r="2" spans="1:11" ht="20.25">
      <c r="A2" s="749" t="s">
        <v>832</v>
      </c>
      <c r="B2" s="749"/>
      <c r="C2" s="749"/>
      <c r="D2" s="749"/>
      <c r="E2" s="749"/>
      <c r="F2" s="749"/>
      <c r="G2" s="749"/>
      <c r="H2" s="749"/>
      <c r="I2" s="749"/>
      <c r="J2" s="67"/>
      <c r="K2" s="67"/>
    </row>
    <row r="3" spans="1:11" ht="20.25">
      <c r="A3" s="749"/>
      <c r="B3" s="749"/>
      <c r="C3" s="749"/>
      <c r="D3" s="749"/>
      <c r="E3" s="749"/>
      <c r="F3" s="749"/>
      <c r="G3" s="749"/>
      <c r="H3" s="749"/>
      <c r="I3" s="749"/>
      <c r="J3" s="67"/>
      <c r="K3" s="67"/>
    </row>
    <row r="4" spans="1:11" ht="20.25">
      <c r="A4" s="750" t="s">
        <v>687</v>
      </c>
      <c r="B4" s="750"/>
      <c r="C4" s="750"/>
      <c r="D4" s="750"/>
      <c r="E4" s="750"/>
      <c r="F4" s="750"/>
      <c r="G4" s="750"/>
      <c r="H4" s="750"/>
      <c r="I4" s="750"/>
      <c r="J4" s="67"/>
      <c r="K4" s="67"/>
    </row>
    <row r="5" spans="1:11" ht="3" customHeight="1" thickBot="1">
      <c r="A5" s="47"/>
      <c r="B5" s="47"/>
      <c r="C5" s="47"/>
      <c r="D5" s="185"/>
      <c r="E5" s="47"/>
      <c r="F5" s="47"/>
      <c r="G5" s="47"/>
      <c r="H5" s="47"/>
      <c r="I5" s="67"/>
      <c r="J5" s="67"/>
      <c r="K5" s="67"/>
    </row>
    <row r="6" spans="1:11" ht="36" customHeight="1" thickBot="1">
      <c r="A6" s="744"/>
      <c r="B6" s="744"/>
      <c r="C6" s="744"/>
      <c r="D6" s="744"/>
      <c r="E6" s="186" t="s">
        <v>833</v>
      </c>
      <c r="F6" s="74">
        <v>2012</v>
      </c>
      <c r="G6" s="74">
        <v>2013</v>
      </c>
      <c r="H6" s="187" t="s">
        <v>571</v>
      </c>
      <c r="I6" s="343" t="s">
        <v>565</v>
      </c>
      <c r="J6" s="67"/>
      <c r="K6" s="67"/>
    </row>
    <row r="7" spans="1:11" ht="15.75" thickBot="1">
      <c r="A7" s="745" t="s">
        <v>173</v>
      </c>
      <c r="B7" s="745"/>
      <c r="C7" s="745"/>
      <c r="D7" s="745"/>
      <c r="E7" s="63" t="s">
        <v>174</v>
      </c>
      <c r="F7" s="63">
        <v>1</v>
      </c>
      <c r="G7" s="63">
        <v>2</v>
      </c>
      <c r="H7" s="63">
        <v>3</v>
      </c>
      <c r="I7" s="63">
        <v>4</v>
      </c>
      <c r="J7" s="67"/>
      <c r="K7" s="67"/>
    </row>
    <row r="8" spans="1:11" ht="16.5" customHeight="1">
      <c r="A8" s="746" t="s">
        <v>805</v>
      </c>
      <c r="B8" s="747"/>
      <c r="C8" s="747"/>
      <c r="D8" s="748"/>
      <c r="E8" s="188">
        <v>1</v>
      </c>
      <c r="F8" s="189">
        <v>0</v>
      </c>
      <c r="G8" s="189">
        <v>0</v>
      </c>
      <c r="H8" s="338">
        <f>IF(F8=0,0,IF(G8=0,"-100,0",IF(G8*100/F8&lt;200,ROUND(G8*100/F8-100,1),ROUND(G8/F8,1)&amp;" р")))</f>
        <v>0</v>
      </c>
      <c r="I8" s="338">
        <f>Довідки1!H8</f>
        <v>0</v>
      </c>
      <c r="J8" s="67"/>
      <c r="K8" s="67"/>
    </row>
    <row r="9" spans="1:11" ht="16.5" customHeight="1">
      <c r="A9" s="734" t="s">
        <v>806</v>
      </c>
      <c r="B9" s="735"/>
      <c r="C9" s="735"/>
      <c r="D9" s="736"/>
      <c r="E9" s="190">
        <v>2</v>
      </c>
      <c r="F9" s="191"/>
      <c r="G9" s="191"/>
      <c r="H9" s="339">
        <f>IF(F9=0,0,IF(G9=0,"-100,0",IF(G9*100/F9&lt;200,ROUND(G9*100/F9-100,1),ROUND(G9/F9,1)&amp;" р")))</f>
        <v>0</v>
      </c>
      <c r="I9" s="339">
        <f>Довідки1!H9</f>
        <v>0</v>
      </c>
      <c r="J9" s="67"/>
      <c r="K9" s="67"/>
    </row>
    <row r="10" spans="1:11" ht="16.5" customHeight="1">
      <c r="A10" s="739" t="s">
        <v>60</v>
      </c>
      <c r="B10" s="735" t="s">
        <v>306</v>
      </c>
      <c r="C10" s="735"/>
      <c r="D10" s="736"/>
      <c r="E10" s="190">
        <v>3</v>
      </c>
      <c r="F10" s="191"/>
      <c r="G10" s="191"/>
      <c r="H10" s="339">
        <f>IF(F10=0,0,IF(G10=0,"-100,0",IF(G10*100/F10&lt;200,ROUND(G10*100/F10-100,1),ROUND(G10/F10,1)&amp;" р")))</f>
        <v>0</v>
      </c>
      <c r="I10" s="339">
        <f>Довідки1!H10</f>
        <v>0</v>
      </c>
      <c r="J10" s="67"/>
      <c r="K10" s="67"/>
    </row>
    <row r="11" spans="1:11" ht="16.5" customHeight="1">
      <c r="A11" s="739"/>
      <c r="B11" s="740" t="s">
        <v>315</v>
      </c>
      <c r="C11" s="740"/>
      <c r="D11" s="741"/>
      <c r="E11" s="190">
        <v>4</v>
      </c>
      <c r="F11" s="192">
        <f>IF($F$9=0,0,F10*100/$F$9)</f>
        <v>0</v>
      </c>
      <c r="G11" s="192">
        <f>IF($G$9=0,0,G10*100/$G$9)</f>
        <v>0</v>
      </c>
      <c r="H11" s="339"/>
      <c r="I11" s="339">
        <f>Довідки1!G11</f>
        <v>0</v>
      </c>
      <c r="J11" s="67"/>
      <c r="K11" s="67"/>
    </row>
    <row r="12" spans="1:11" ht="16.5" customHeight="1">
      <c r="A12" s="739"/>
      <c r="B12" s="735" t="s">
        <v>316</v>
      </c>
      <c r="C12" s="735"/>
      <c r="D12" s="736"/>
      <c r="E12" s="190">
        <v>5</v>
      </c>
      <c r="F12" s="191"/>
      <c r="G12" s="191"/>
      <c r="H12" s="339">
        <f>IF(F12=0,0,IF(G12=0,"-100,0",IF(G12*100/F12&lt;200,ROUND(G12*100/F12-100,1),ROUND(G12/F12,1)&amp;" р")))</f>
        <v>0</v>
      </c>
      <c r="I12" s="339">
        <f>Довідки1!H12</f>
        <v>0</v>
      </c>
      <c r="J12" s="67"/>
      <c r="K12" s="67"/>
    </row>
    <row r="13" spans="1:11" ht="16.5" customHeight="1">
      <c r="A13" s="739"/>
      <c r="B13" s="740" t="s">
        <v>317</v>
      </c>
      <c r="C13" s="740"/>
      <c r="D13" s="741"/>
      <c r="E13" s="190">
        <v>6</v>
      </c>
      <c r="F13" s="192">
        <f>IF($F$9=0,0,F12*100/$F$9)</f>
        <v>0</v>
      </c>
      <c r="G13" s="192">
        <f>IF($G$9=0,0,G12*100/$G$9)</f>
        <v>0</v>
      </c>
      <c r="H13" s="339"/>
      <c r="I13" s="339">
        <f>Довідки1!G13</f>
        <v>10.674157303370787</v>
      </c>
      <c r="J13" s="67"/>
      <c r="K13" s="67"/>
    </row>
    <row r="14" spans="1:11" ht="16.5" customHeight="1">
      <c r="A14" s="739"/>
      <c r="B14" s="751" t="s">
        <v>296</v>
      </c>
      <c r="C14" s="742" t="s">
        <v>309</v>
      </c>
      <c r="D14" s="743"/>
      <c r="E14" s="190">
        <v>7</v>
      </c>
      <c r="F14" s="191"/>
      <c r="G14" s="191"/>
      <c r="H14" s="339">
        <f>IF(F14=0,0,IF(G14=0,"-100,0",IF(G14*100/F14&lt;200,ROUND(G14*100/F14-100,1),ROUND(G14/F14,1)&amp;" р")))</f>
        <v>0</v>
      </c>
      <c r="I14" s="339">
        <f>Довідки1!H14</f>
        <v>0</v>
      </c>
      <c r="J14" s="67"/>
      <c r="K14" s="67"/>
    </row>
    <row r="15" spans="1:11" ht="16.5" customHeight="1">
      <c r="A15" s="739"/>
      <c r="B15" s="752"/>
      <c r="C15" s="742" t="s">
        <v>310</v>
      </c>
      <c r="D15" s="743"/>
      <c r="E15" s="190">
        <v>8</v>
      </c>
      <c r="F15" s="191"/>
      <c r="G15" s="191"/>
      <c r="H15" s="339">
        <f>IF(F15=0,0,IF(G15=0,"-100,0",IF(G15*100/F15&lt;200,ROUND(G15*100/F15-100,1),ROUND(G15/F15,1)&amp;" р")))</f>
        <v>0</v>
      </c>
      <c r="I15" s="339">
        <f>Довідки1!H15</f>
        <v>0</v>
      </c>
      <c r="J15" s="67"/>
      <c r="K15" s="67"/>
    </row>
    <row r="16" spans="1:11" ht="34.5" customHeight="1">
      <c r="A16" s="739"/>
      <c r="B16" s="735" t="s">
        <v>318</v>
      </c>
      <c r="C16" s="735"/>
      <c r="D16" s="736"/>
      <c r="E16" s="190">
        <v>9</v>
      </c>
      <c r="F16" s="191"/>
      <c r="G16" s="191"/>
      <c r="H16" s="339">
        <f>IF(F16=0,0,IF(G16=0,"-100,0",IF(G16*100/F16&lt;200,ROUND(G16*100/F16-100,1),ROUND(G16/F16,1)&amp;" р")))</f>
        <v>0</v>
      </c>
      <c r="I16" s="339">
        <f>Довідки1!H16</f>
        <v>0</v>
      </c>
      <c r="J16" s="67"/>
      <c r="K16" s="67"/>
    </row>
    <row r="17" spans="1:11" ht="16.5" customHeight="1">
      <c r="A17" s="739"/>
      <c r="B17" s="735" t="s">
        <v>313</v>
      </c>
      <c r="C17" s="737"/>
      <c r="D17" s="738"/>
      <c r="E17" s="190">
        <v>10</v>
      </c>
      <c r="F17" s="191"/>
      <c r="G17" s="191"/>
      <c r="H17" s="339">
        <f>IF(F17=0,0,IF(G17=0,"-100,0",IF(G17*100/F17&lt;200,ROUND(G17*100/F17-100,1),ROUND(G17/F17,1)&amp;" р")))</f>
        <v>0</v>
      </c>
      <c r="I17" s="339">
        <f>Довідки1!H17</f>
        <v>0</v>
      </c>
      <c r="J17" s="67"/>
      <c r="K17" s="67"/>
    </row>
    <row r="18" spans="1:11" ht="16.5" customHeight="1">
      <c r="A18" s="739"/>
      <c r="B18" s="326" t="s">
        <v>60</v>
      </c>
      <c r="C18" s="742" t="s">
        <v>314</v>
      </c>
      <c r="D18" s="743"/>
      <c r="E18" s="190">
        <v>11</v>
      </c>
      <c r="F18" s="191"/>
      <c r="G18" s="191"/>
      <c r="H18" s="339">
        <f>IF(F18=0,0,IF(G18=0,"-100,0",IF(G18*100/F18&lt;200,ROUND(G18*100/F18-100,1),ROUND(G18/F18,1)&amp;" р")))</f>
        <v>0</v>
      </c>
      <c r="I18" s="339">
        <f>Довідки1!H18</f>
        <v>0</v>
      </c>
      <c r="J18" s="67"/>
      <c r="K18" s="67"/>
    </row>
    <row r="19" spans="1:11" ht="16.5" customHeight="1">
      <c r="A19" s="739"/>
      <c r="B19" s="740" t="s">
        <v>65</v>
      </c>
      <c r="C19" s="740"/>
      <c r="D19" s="741"/>
      <c r="E19" s="190">
        <v>12</v>
      </c>
      <c r="F19" s="192">
        <f>IF(F17=0,0,F18*100/F17)</f>
        <v>0</v>
      </c>
      <c r="G19" s="192">
        <f>IF(G17=0,0,G18*100/G17)</f>
        <v>0</v>
      </c>
      <c r="H19" s="339"/>
      <c r="I19" s="339">
        <f>Довідки1!G19</f>
        <v>9.03225806451613</v>
      </c>
      <c r="J19" s="67"/>
      <c r="K19" s="67"/>
    </row>
    <row r="20" spans="1:11" ht="16.5" customHeight="1">
      <c r="A20" s="734" t="s">
        <v>300</v>
      </c>
      <c r="B20" s="735"/>
      <c r="C20" s="735"/>
      <c r="D20" s="736"/>
      <c r="E20" s="190">
        <v>13</v>
      </c>
      <c r="F20" s="193"/>
      <c r="G20" s="193"/>
      <c r="H20" s="339">
        <f>IF(F20=0,0,IF(G20=0,"-100,0",IF(G20*100/F20&lt;200,ROUND(G20*100/F20-100,1),ROUND(G20/F20,1)&amp;" р")))</f>
        <v>0</v>
      </c>
      <c r="I20" s="339">
        <f>Довідки1!H20</f>
        <v>0</v>
      </c>
      <c r="J20" s="67"/>
      <c r="K20" s="67"/>
    </row>
    <row r="21" spans="1:11" ht="16.5" customHeight="1">
      <c r="A21" s="739" t="s">
        <v>60</v>
      </c>
      <c r="B21" s="735" t="s">
        <v>67</v>
      </c>
      <c r="C21" s="735"/>
      <c r="D21" s="736"/>
      <c r="E21" s="190">
        <v>14</v>
      </c>
      <c r="F21" s="193"/>
      <c r="G21" s="193"/>
      <c r="H21" s="339">
        <f>IF(F21=0,0,IF(G21=0,"-100,0",IF(G21*100/F21&lt;200,ROUND(G21*100/F21-100,1),ROUND(G21/F21,1)&amp;" р")))</f>
        <v>0</v>
      </c>
      <c r="I21" s="339">
        <f>Довідки1!H21</f>
        <v>0</v>
      </c>
      <c r="J21" s="67"/>
      <c r="K21" s="67"/>
    </row>
    <row r="22" spans="1:11" ht="16.5" customHeight="1">
      <c r="A22" s="739"/>
      <c r="B22" s="740" t="s">
        <v>66</v>
      </c>
      <c r="C22" s="740"/>
      <c r="D22" s="741"/>
      <c r="E22" s="190">
        <v>15</v>
      </c>
      <c r="F22" s="192">
        <f>IF($F$20=0,0,F21*100/$F$20)</f>
        <v>0</v>
      </c>
      <c r="G22" s="192">
        <f>IF($G$20=0,0,G21*100/$G$20)</f>
        <v>0</v>
      </c>
      <c r="H22" s="339"/>
      <c r="I22" s="339">
        <f>Довідки1!G22</f>
        <v>12</v>
      </c>
      <c r="J22" s="67"/>
      <c r="K22" s="67"/>
    </row>
    <row r="23" spans="1:11" ht="16.5" customHeight="1">
      <c r="A23" s="739"/>
      <c r="B23" s="735" t="s">
        <v>68</v>
      </c>
      <c r="C23" s="735"/>
      <c r="D23" s="736"/>
      <c r="E23" s="190">
        <v>16</v>
      </c>
      <c r="F23" s="193"/>
      <c r="G23" s="193"/>
      <c r="H23" s="339">
        <f>IF(F23=0,0,IF(G23=0,"-100,0",IF(G23*100/F23&lt;200,ROUND(G23*100/F23-100,1),ROUND(G23/F23,1)&amp;" р")))</f>
        <v>0</v>
      </c>
      <c r="I23" s="339">
        <f>Довідки1!H23</f>
        <v>0</v>
      </c>
      <c r="J23" s="67"/>
      <c r="K23" s="67"/>
    </row>
    <row r="24" spans="1:11" ht="16.5" customHeight="1">
      <c r="A24" s="739"/>
      <c r="B24" s="740" t="s">
        <v>66</v>
      </c>
      <c r="C24" s="740"/>
      <c r="D24" s="741"/>
      <c r="E24" s="190">
        <v>17</v>
      </c>
      <c r="F24" s="192">
        <f>IF($F$20=0,0,F23*100/$F$20)</f>
        <v>0</v>
      </c>
      <c r="G24" s="192">
        <f>IF($G$20=0,0,G23*100/$G$20)</f>
        <v>0</v>
      </c>
      <c r="H24" s="339"/>
      <c r="I24" s="339">
        <f>Довідки1!G24</f>
        <v>85.33333333333333</v>
      </c>
      <c r="J24" s="67"/>
      <c r="K24" s="67"/>
    </row>
    <row r="25" spans="1:11" ht="16.5" customHeight="1">
      <c r="A25" s="739"/>
      <c r="B25" s="735" t="s">
        <v>70</v>
      </c>
      <c r="C25" s="735"/>
      <c r="D25" s="736"/>
      <c r="E25" s="190">
        <v>18</v>
      </c>
      <c r="F25" s="193"/>
      <c r="G25" s="193"/>
      <c r="H25" s="339">
        <f>IF(F25=0,0,IF(G25=0,"-100,0",IF(G25*100/F25&lt;200,ROUND(G25*100/F25-100,1),ROUND(G25/F25,1)&amp;" р")))</f>
        <v>0</v>
      </c>
      <c r="I25" s="339">
        <f>Довідки1!H25</f>
        <v>0</v>
      </c>
      <c r="J25" s="67"/>
      <c r="K25" s="67"/>
    </row>
    <row r="26" spans="1:11" ht="16.5" customHeight="1">
      <c r="A26" s="739"/>
      <c r="B26" s="740" t="s">
        <v>69</v>
      </c>
      <c r="C26" s="740"/>
      <c r="D26" s="741"/>
      <c r="E26" s="190">
        <v>19</v>
      </c>
      <c r="F26" s="192">
        <f>IF($F$20=0,0,F25*100/$F$20)</f>
        <v>0</v>
      </c>
      <c r="G26" s="192">
        <f>IF($G$20=0,0,G25*100/$G$20)</f>
        <v>0</v>
      </c>
      <c r="H26" s="339"/>
      <c r="I26" s="339">
        <f>Довідки1!G26</f>
        <v>84.66666666666667</v>
      </c>
      <c r="J26" s="67"/>
      <c r="K26" s="67"/>
    </row>
    <row r="27" spans="1:11" ht="16.5" customHeight="1">
      <c r="A27" s="734" t="s">
        <v>61</v>
      </c>
      <c r="B27" s="735"/>
      <c r="C27" s="735"/>
      <c r="D27" s="736"/>
      <c r="E27" s="190">
        <v>20</v>
      </c>
      <c r="F27" s="191"/>
      <c r="G27" s="191"/>
      <c r="H27" s="339">
        <f>IF(F27=0,0,IF(G27=0,"-100,0",IF(G27*100/F27&lt;200,ROUND(G27*100/F27-100,1),ROUND(G27/F27,1)&amp;" р")))</f>
        <v>0</v>
      </c>
      <c r="I27" s="339">
        <f>Довідки1!H27</f>
        <v>0</v>
      </c>
      <c r="J27" s="67"/>
      <c r="K27" s="67"/>
    </row>
    <row r="28" spans="1:11" ht="16.5" customHeight="1">
      <c r="A28" s="734" t="s">
        <v>62</v>
      </c>
      <c r="B28" s="735"/>
      <c r="C28" s="735"/>
      <c r="D28" s="736"/>
      <c r="E28" s="190">
        <v>21</v>
      </c>
      <c r="F28" s="191"/>
      <c r="G28" s="191"/>
      <c r="H28" s="339">
        <f>IF(F28=0,0,IF(G28=0,"-100,0",IF(G28*100/F28&lt;200,ROUND(G28*100/F28-100,1),ROUND(G28/F28,1)&amp;" р")))</f>
        <v>0</v>
      </c>
      <c r="I28" s="339">
        <f>Довідки1!H28</f>
        <v>0</v>
      </c>
      <c r="J28" s="67"/>
      <c r="K28" s="67"/>
    </row>
    <row r="29" spans="1:11" ht="16.5" customHeight="1">
      <c r="A29" s="753" t="s">
        <v>644</v>
      </c>
      <c r="B29" s="740"/>
      <c r="C29" s="740"/>
      <c r="D29" s="741"/>
      <c r="E29" s="190">
        <v>22</v>
      </c>
      <c r="F29" s="192">
        <f>IF(F27=0,0,F28*100/F27)</f>
        <v>0</v>
      </c>
      <c r="G29" s="192">
        <f>IF(G27=0,0,G28*100/G27)</f>
        <v>0</v>
      </c>
      <c r="H29" s="339"/>
      <c r="I29" s="339">
        <f>Довідки1!G29</f>
        <v>100</v>
      </c>
      <c r="J29" s="67"/>
      <c r="K29" s="67"/>
    </row>
    <row r="30" spans="1:11" ht="16.5" customHeight="1">
      <c r="A30" s="734" t="s">
        <v>645</v>
      </c>
      <c r="B30" s="735"/>
      <c r="C30" s="735"/>
      <c r="D30" s="736"/>
      <c r="E30" s="190">
        <v>23</v>
      </c>
      <c r="F30" s="191"/>
      <c r="G30" s="191"/>
      <c r="H30" s="339">
        <f aca="true" t="shared" si="0" ref="H30:H49">IF(F30=0,0,IF(G30=0,"-100,0",IF(G30*100/F30&lt;200,ROUND(G30*100/F30-100,1),ROUND(G30/F30,1)&amp;" р")))</f>
        <v>0</v>
      </c>
      <c r="I30" s="339">
        <f>Довідки1!H30</f>
        <v>0</v>
      </c>
      <c r="J30" s="67"/>
      <c r="K30" s="67"/>
    </row>
    <row r="31" spans="1:11" ht="34.5" customHeight="1">
      <c r="A31" s="734" t="s">
        <v>343</v>
      </c>
      <c r="B31" s="735"/>
      <c r="C31" s="735"/>
      <c r="D31" s="736"/>
      <c r="E31" s="190">
        <v>24</v>
      </c>
      <c r="F31" s="191"/>
      <c r="G31" s="191"/>
      <c r="H31" s="339">
        <f t="shared" si="0"/>
        <v>0</v>
      </c>
      <c r="I31" s="339">
        <f>Довідки1!H31</f>
        <v>0</v>
      </c>
      <c r="J31" s="67"/>
      <c r="K31" s="67"/>
    </row>
    <row r="32" spans="1:11" ht="16.5" customHeight="1">
      <c r="A32" s="739" t="s">
        <v>60</v>
      </c>
      <c r="B32" s="735" t="s">
        <v>344</v>
      </c>
      <c r="C32" s="735"/>
      <c r="D32" s="736"/>
      <c r="E32" s="190">
        <v>25</v>
      </c>
      <c r="F32" s="191"/>
      <c r="G32" s="191"/>
      <c r="H32" s="339">
        <f t="shared" si="0"/>
        <v>0</v>
      </c>
      <c r="I32" s="339">
        <f>Довідки1!H32</f>
        <v>0</v>
      </c>
      <c r="J32" s="67"/>
      <c r="K32" s="67"/>
    </row>
    <row r="33" spans="1:11" ht="16.5" customHeight="1">
      <c r="A33" s="739"/>
      <c r="B33" s="735" t="s">
        <v>345</v>
      </c>
      <c r="C33" s="735"/>
      <c r="D33" s="736"/>
      <c r="E33" s="190">
        <v>26</v>
      </c>
      <c r="F33" s="191"/>
      <c r="G33" s="191"/>
      <c r="H33" s="339">
        <f t="shared" si="0"/>
        <v>0</v>
      </c>
      <c r="I33" s="339">
        <f>Довідки1!H33</f>
        <v>0</v>
      </c>
      <c r="J33" s="67"/>
      <c r="K33" s="67"/>
    </row>
    <row r="34" spans="1:11" ht="36" customHeight="1">
      <c r="A34" s="734" t="s">
        <v>686</v>
      </c>
      <c r="B34" s="735"/>
      <c r="C34" s="735"/>
      <c r="D34" s="736"/>
      <c r="E34" s="190">
        <v>27</v>
      </c>
      <c r="F34" s="193"/>
      <c r="G34" s="193"/>
      <c r="H34" s="339">
        <f t="shared" si="0"/>
        <v>0</v>
      </c>
      <c r="I34" s="339">
        <f>Довідки1!H34</f>
        <v>0</v>
      </c>
      <c r="J34" s="67"/>
      <c r="K34" s="67"/>
    </row>
    <row r="35" spans="1:11" ht="16.5" customHeight="1">
      <c r="A35" s="337" t="s">
        <v>60</v>
      </c>
      <c r="B35" s="735" t="s">
        <v>344</v>
      </c>
      <c r="C35" s="735"/>
      <c r="D35" s="736"/>
      <c r="E35" s="190">
        <v>28</v>
      </c>
      <c r="F35" s="193"/>
      <c r="G35" s="193"/>
      <c r="H35" s="339">
        <f t="shared" si="0"/>
        <v>0</v>
      </c>
      <c r="I35" s="339">
        <f>Довідки1!H35</f>
        <v>0</v>
      </c>
      <c r="J35" s="67"/>
      <c r="K35" s="67"/>
    </row>
    <row r="36" spans="1:11" ht="16.5" customHeight="1">
      <c r="A36" s="734" t="s">
        <v>792</v>
      </c>
      <c r="B36" s="735"/>
      <c r="C36" s="735"/>
      <c r="D36" s="736"/>
      <c r="E36" s="190">
        <v>29</v>
      </c>
      <c r="F36" s="193"/>
      <c r="G36" s="193"/>
      <c r="H36" s="339">
        <f t="shared" si="0"/>
        <v>0</v>
      </c>
      <c r="I36" s="339">
        <f>Довідки1!H36</f>
        <v>0</v>
      </c>
      <c r="J36" s="67"/>
      <c r="K36" s="67"/>
    </row>
    <row r="37" spans="1:11" ht="16.5" customHeight="1">
      <c r="A37" s="739" t="s">
        <v>60</v>
      </c>
      <c r="B37" s="735" t="s">
        <v>344</v>
      </c>
      <c r="C37" s="735"/>
      <c r="D37" s="736"/>
      <c r="E37" s="190">
        <v>30</v>
      </c>
      <c r="F37" s="193"/>
      <c r="G37" s="193"/>
      <c r="H37" s="339">
        <f t="shared" si="0"/>
        <v>0</v>
      </c>
      <c r="I37" s="339">
        <f>Довідки1!H37</f>
        <v>0</v>
      </c>
      <c r="J37" s="67"/>
      <c r="K37" s="67"/>
    </row>
    <row r="38" spans="1:11" ht="16.5" customHeight="1">
      <c r="A38" s="739"/>
      <c r="B38" s="735" t="s">
        <v>345</v>
      </c>
      <c r="C38" s="735"/>
      <c r="D38" s="736"/>
      <c r="E38" s="190">
        <v>31</v>
      </c>
      <c r="F38" s="193"/>
      <c r="G38" s="193"/>
      <c r="H38" s="339">
        <f t="shared" si="0"/>
        <v>0</v>
      </c>
      <c r="I38" s="339">
        <f>Довідки1!H38</f>
        <v>0</v>
      </c>
      <c r="J38" s="67"/>
      <c r="K38" s="67"/>
    </row>
    <row r="39" spans="1:11" ht="51.75" customHeight="1">
      <c r="A39" s="734" t="s">
        <v>703</v>
      </c>
      <c r="B39" s="735"/>
      <c r="C39" s="735"/>
      <c r="D39" s="736"/>
      <c r="E39" s="190">
        <v>32</v>
      </c>
      <c r="F39" s="193"/>
      <c r="G39" s="193"/>
      <c r="H39" s="339">
        <f t="shared" si="0"/>
        <v>0</v>
      </c>
      <c r="I39" s="339">
        <f>Довідки1!H39</f>
        <v>0</v>
      </c>
      <c r="J39" s="67"/>
      <c r="K39" s="67"/>
    </row>
    <row r="40" spans="1:11" ht="16.5" customHeight="1">
      <c r="A40" s="337" t="s">
        <v>60</v>
      </c>
      <c r="B40" s="735" t="s">
        <v>344</v>
      </c>
      <c r="C40" s="735"/>
      <c r="D40" s="736"/>
      <c r="E40" s="190">
        <v>33</v>
      </c>
      <c r="F40" s="193"/>
      <c r="G40" s="193"/>
      <c r="H40" s="339">
        <f t="shared" si="0"/>
        <v>0</v>
      </c>
      <c r="I40" s="339">
        <f>Довідки1!H40</f>
        <v>0</v>
      </c>
      <c r="J40" s="67"/>
      <c r="K40" s="67"/>
    </row>
    <row r="41" spans="1:11" ht="34.5" customHeight="1">
      <c r="A41" s="734" t="s">
        <v>347</v>
      </c>
      <c r="B41" s="735"/>
      <c r="C41" s="735"/>
      <c r="D41" s="736"/>
      <c r="E41" s="190">
        <v>34</v>
      </c>
      <c r="F41" s="193"/>
      <c r="G41" s="193"/>
      <c r="H41" s="339">
        <f t="shared" si="0"/>
        <v>0</v>
      </c>
      <c r="I41" s="339">
        <f>Довідки1!H41</f>
        <v>0</v>
      </c>
      <c r="J41" s="67"/>
      <c r="K41" s="67"/>
    </row>
    <row r="42" spans="1:11" ht="16.5" customHeight="1">
      <c r="A42" s="739" t="s">
        <v>60</v>
      </c>
      <c r="B42" s="735" t="s">
        <v>344</v>
      </c>
      <c r="C42" s="735"/>
      <c r="D42" s="736"/>
      <c r="E42" s="190">
        <v>35</v>
      </c>
      <c r="F42" s="193"/>
      <c r="G42" s="193"/>
      <c r="H42" s="339">
        <f>IF(F42=0,0,IF(G42=0,"-100,0",IF(G42*100/F42&lt;200,ROUND(G42*100/F42-100,1),ROUND(G42/F42,1)&amp;" р")))</f>
        <v>0</v>
      </c>
      <c r="I42" s="339">
        <f>Довідки1!H42</f>
        <v>0</v>
      </c>
      <c r="J42" s="67"/>
      <c r="K42" s="67"/>
    </row>
    <row r="43" spans="1:11" ht="16.5" customHeight="1">
      <c r="A43" s="739"/>
      <c r="B43" s="735" t="s">
        <v>345</v>
      </c>
      <c r="C43" s="735"/>
      <c r="D43" s="736"/>
      <c r="E43" s="190">
        <v>36</v>
      </c>
      <c r="F43" s="193"/>
      <c r="G43" s="193"/>
      <c r="H43" s="339">
        <f>IF(F43=0,0,IF(G43=0,"-100,0",IF(G43*100/F43&lt;200,ROUND(G43*100/F43-100,1),ROUND(G43/F43,1)&amp;" р")))</f>
        <v>0</v>
      </c>
      <c r="I43" s="339">
        <f>Довідки1!H43</f>
        <v>0</v>
      </c>
      <c r="J43" s="67"/>
      <c r="K43" s="67"/>
    </row>
    <row r="44" spans="1:11" ht="16.5" customHeight="1">
      <c r="A44" s="734" t="s">
        <v>83</v>
      </c>
      <c r="B44" s="735"/>
      <c r="C44" s="735"/>
      <c r="D44" s="736"/>
      <c r="E44" s="190">
        <v>37</v>
      </c>
      <c r="F44" s="193">
        <f>SUM(F46:F49)</f>
        <v>0</v>
      </c>
      <c r="G44" s="193">
        <f>SUM(G46:G49)</f>
        <v>0</v>
      </c>
      <c r="H44" s="339">
        <f t="shared" si="0"/>
        <v>0</v>
      </c>
      <c r="I44" s="339">
        <f>Довідки1!H44</f>
        <v>0</v>
      </c>
      <c r="J44" s="67"/>
      <c r="K44" s="67"/>
    </row>
    <row r="45" spans="1:11" ht="16.5" customHeight="1">
      <c r="A45" s="753" t="s">
        <v>169</v>
      </c>
      <c r="B45" s="740"/>
      <c r="C45" s="740"/>
      <c r="D45" s="741"/>
      <c r="E45" s="190">
        <v>38</v>
      </c>
      <c r="F45" s="192">
        <f>IF(F21=0,0,F44*100/F21)</f>
        <v>0</v>
      </c>
      <c r="G45" s="192">
        <f>IF(G21=0,0,G44*100/G21)</f>
        <v>0</v>
      </c>
      <c r="H45" s="339"/>
      <c r="I45" s="339">
        <f>Довідки1!G45</f>
        <v>5.555555555555555</v>
      </c>
      <c r="J45" s="67"/>
      <c r="K45" s="67"/>
    </row>
    <row r="46" spans="1:11" ht="16.5" customHeight="1">
      <c r="A46" s="739" t="s">
        <v>60</v>
      </c>
      <c r="B46" s="735" t="s">
        <v>758</v>
      </c>
      <c r="C46" s="735"/>
      <c r="D46" s="736"/>
      <c r="E46" s="190">
        <v>39</v>
      </c>
      <c r="F46" s="193"/>
      <c r="G46" s="193"/>
      <c r="H46" s="339">
        <f t="shared" si="0"/>
        <v>0</v>
      </c>
      <c r="I46" s="339">
        <f>Довідки1!H46</f>
        <v>0</v>
      </c>
      <c r="J46" s="67"/>
      <c r="K46" s="67"/>
    </row>
    <row r="47" spans="1:11" ht="34.5" customHeight="1">
      <c r="A47" s="739"/>
      <c r="B47" s="735" t="s">
        <v>78</v>
      </c>
      <c r="C47" s="735"/>
      <c r="D47" s="736"/>
      <c r="E47" s="190">
        <v>40</v>
      </c>
      <c r="F47" s="193"/>
      <c r="G47" s="193"/>
      <c r="H47" s="339">
        <f t="shared" si="0"/>
        <v>0</v>
      </c>
      <c r="I47" s="339">
        <f>Довідки1!H47</f>
        <v>0</v>
      </c>
      <c r="J47" s="67"/>
      <c r="K47" s="67"/>
    </row>
    <row r="48" spans="1:11" ht="34.5" customHeight="1">
      <c r="A48" s="739"/>
      <c r="B48" s="735" t="s">
        <v>79</v>
      </c>
      <c r="C48" s="735"/>
      <c r="D48" s="736"/>
      <c r="E48" s="190">
        <v>41</v>
      </c>
      <c r="F48" s="193"/>
      <c r="G48" s="193"/>
      <c r="H48" s="339">
        <f t="shared" si="0"/>
        <v>0</v>
      </c>
      <c r="I48" s="339">
        <f>Довідки1!H48</f>
        <v>0</v>
      </c>
      <c r="J48" s="67"/>
      <c r="K48" s="67"/>
    </row>
    <row r="49" spans="1:11" ht="16.5" customHeight="1">
      <c r="A49" s="739"/>
      <c r="B49" s="735" t="s">
        <v>80</v>
      </c>
      <c r="C49" s="735"/>
      <c r="D49" s="736"/>
      <c r="E49" s="190">
        <v>42</v>
      </c>
      <c r="F49" s="193"/>
      <c r="G49" s="193"/>
      <c r="H49" s="339">
        <f t="shared" si="0"/>
        <v>0</v>
      </c>
      <c r="I49" s="339">
        <f>Довідки1!H49</f>
        <v>0</v>
      </c>
      <c r="J49" s="67"/>
      <c r="K49" s="67"/>
    </row>
    <row r="50" spans="1:11" ht="16.5" customHeight="1">
      <c r="A50" s="734" t="s">
        <v>325</v>
      </c>
      <c r="B50" s="735"/>
      <c r="C50" s="735"/>
      <c r="D50" s="736"/>
      <c r="E50" s="190">
        <v>43</v>
      </c>
      <c r="F50" s="191"/>
      <c r="G50" s="191"/>
      <c r="H50" s="339">
        <f>IF(F50=0,0,IF(G50=0,"-100,0",IF(G50*100/F50&lt;200,ROUND(G50*100/F50-100,1),ROUND(G50/F50,1)&amp;" р")))</f>
        <v>0</v>
      </c>
      <c r="I50" s="339">
        <f>Довідки1!H50</f>
        <v>0</v>
      </c>
      <c r="J50" s="67"/>
      <c r="K50" s="67"/>
    </row>
    <row r="51" spans="1:11" ht="16.5" customHeight="1">
      <c r="A51" s="734" t="s">
        <v>71</v>
      </c>
      <c r="B51" s="735"/>
      <c r="C51" s="735"/>
      <c r="D51" s="736"/>
      <c r="E51" s="190">
        <v>44</v>
      </c>
      <c r="F51" s="191"/>
      <c r="G51" s="191"/>
      <c r="H51" s="339">
        <f>IF(F51=0,0,IF(G51=0,"-100,0",IF(G51*100/F51&lt;200,ROUND(G51*100/F51-100,1),ROUND(G51/F51,1)&amp;" р")))</f>
        <v>0</v>
      </c>
      <c r="I51" s="339">
        <f>Довідки1!H51</f>
        <v>0</v>
      </c>
      <c r="J51" s="67"/>
      <c r="K51" s="67"/>
    </row>
    <row r="52" spans="1:11" ht="16.5" customHeight="1">
      <c r="A52" s="734" t="s">
        <v>72</v>
      </c>
      <c r="B52" s="735"/>
      <c r="C52" s="735"/>
      <c r="D52" s="736"/>
      <c r="E52" s="190">
        <v>45</v>
      </c>
      <c r="F52" s="191">
        <v>0</v>
      </c>
      <c r="G52" s="191">
        <v>0</v>
      </c>
      <c r="H52" s="339">
        <f>IF(F52=0,0,IF(G52=0,"-100,0",IF(G52*100/F52&lt;200,ROUND(G52*100/F52-100,1),ROUND(G52/F52,1)&amp;" р")))</f>
        <v>0</v>
      </c>
      <c r="I52" s="339">
        <f>Довідки1!H52</f>
        <v>0</v>
      </c>
      <c r="J52" s="67"/>
      <c r="K52" s="67"/>
    </row>
    <row r="53" spans="1:11" ht="16.5" customHeight="1">
      <c r="A53" s="753" t="s">
        <v>639</v>
      </c>
      <c r="B53" s="740"/>
      <c r="C53" s="740"/>
      <c r="D53" s="741"/>
      <c r="E53" s="190">
        <v>46</v>
      </c>
      <c r="F53" s="192">
        <f>IF(F51=0,0,F52*100/F51)</f>
        <v>0</v>
      </c>
      <c r="G53" s="192">
        <f>IF(G51=0,0,G52*100/G51)</f>
        <v>0</v>
      </c>
      <c r="H53" s="339"/>
      <c r="I53" s="339">
        <f>Довідки1!G53</f>
        <v>45.062836624775585</v>
      </c>
      <c r="J53" s="67"/>
      <c r="K53" s="67"/>
    </row>
    <row r="54" spans="1:11" ht="34.5" customHeight="1">
      <c r="A54" s="734" t="s">
        <v>572</v>
      </c>
      <c r="B54" s="735"/>
      <c r="C54" s="735"/>
      <c r="D54" s="736"/>
      <c r="E54" s="190">
        <v>47</v>
      </c>
      <c r="F54" s="191">
        <v>0</v>
      </c>
      <c r="G54" s="191">
        <v>0</v>
      </c>
      <c r="H54" s="339">
        <f>IF(F54=0,0,IF(G54=0,"-100,0",IF(G54*100/F54&lt;200,ROUND(G54*100/F54-100,1),ROUND(G54/F54,1)&amp;" р")))</f>
        <v>0</v>
      </c>
      <c r="I54" s="339">
        <f>Довідки1!H54</f>
        <v>0</v>
      </c>
      <c r="J54" s="67"/>
      <c r="K54" s="67"/>
    </row>
    <row r="55" spans="1:11" ht="16.5" customHeight="1" thickBot="1">
      <c r="A55" s="757" t="s">
        <v>73</v>
      </c>
      <c r="B55" s="758"/>
      <c r="C55" s="758"/>
      <c r="D55" s="759"/>
      <c r="E55" s="194">
        <v>48</v>
      </c>
      <c r="F55" s="195">
        <v>0</v>
      </c>
      <c r="G55" s="195">
        <v>0</v>
      </c>
      <c r="H55" s="340">
        <f>IF(F55=0,0,IF(G55=0,"-100,0",IF(G55*100/F55&lt;200,ROUND(G55*100/F55-100,1),ROUND(G55/F55,1)&amp;" р")))</f>
        <v>0</v>
      </c>
      <c r="I55" s="340">
        <f>Довідки1!H55</f>
        <v>0</v>
      </c>
      <c r="J55" s="67"/>
      <c r="K55" s="67"/>
    </row>
    <row r="56" spans="1:11" ht="31.5" customHeight="1">
      <c r="A56" s="762" t="s">
        <v>358</v>
      </c>
      <c r="B56" s="763"/>
      <c r="C56" s="763"/>
      <c r="D56" s="196" t="s">
        <v>640</v>
      </c>
      <c r="E56" s="188">
        <v>49</v>
      </c>
      <c r="F56" s="189"/>
      <c r="G56" s="189"/>
      <c r="H56" s="338">
        <f aca="true" t="shared" si="1" ref="H56:H95">IF(F56=0,0,IF(G56=0,"-100,0",IF(G56*100/F56&lt;200,ROUND(G56*100/F56-100,1),ROUND(G56/F56,1)&amp;" р")))</f>
        <v>0</v>
      </c>
      <c r="I56" s="338">
        <f>Довідки1!H56</f>
        <v>0</v>
      </c>
      <c r="J56" s="67"/>
      <c r="K56" s="67"/>
    </row>
    <row r="57" spans="1:11" ht="31.5" customHeight="1">
      <c r="A57" s="764"/>
      <c r="B57" s="755"/>
      <c r="C57" s="755"/>
      <c r="D57" s="327" t="s">
        <v>74</v>
      </c>
      <c r="E57" s="190">
        <v>50</v>
      </c>
      <c r="F57" s="191"/>
      <c r="G57" s="191"/>
      <c r="H57" s="339">
        <f t="shared" si="1"/>
        <v>0</v>
      </c>
      <c r="I57" s="339">
        <f>Довідки1!H57</f>
        <v>0</v>
      </c>
      <c r="J57" s="67"/>
      <c r="K57" s="67"/>
    </row>
    <row r="58" spans="1:11" ht="16.5" customHeight="1">
      <c r="A58" s="739" t="s">
        <v>60</v>
      </c>
      <c r="B58" s="735" t="s">
        <v>121</v>
      </c>
      <c r="C58" s="735"/>
      <c r="D58" s="184" t="s">
        <v>640</v>
      </c>
      <c r="E58" s="190">
        <v>51</v>
      </c>
      <c r="F58" s="191"/>
      <c r="G58" s="191"/>
      <c r="H58" s="339">
        <f t="shared" si="1"/>
        <v>0</v>
      </c>
      <c r="I58" s="339">
        <f>Довідки1!H58</f>
        <v>0</v>
      </c>
      <c r="J58" s="67"/>
      <c r="K58" s="67"/>
    </row>
    <row r="59" spans="1:11" ht="16.5" customHeight="1">
      <c r="A59" s="739"/>
      <c r="B59" s="735"/>
      <c r="C59" s="735"/>
      <c r="D59" s="327" t="s">
        <v>74</v>
      </c>
      <c r="E59" s="190">
        <v>52</v>
      </c>
      <c r="F59" s="191"/>
      <c r="G59" s="191"/>
      <c r="H59" s="339">
        <f t="shared" si="1"/>
        <v>0</v>
      </c>
      <c r="I59" s="339">
        <f>Довідки1!H59</f>
        <v>0</v>
      </c>
      <c r="J59" s="67"/>
      <c r="K59" s="67"/>
    </row>
    <row r="60" spans="1:11" ht="16.5" customHeight="1">
      <c r="A60" s="739"/>
      <c r="B60" s="754" t="s">
        <v>296</v>
      </c>
      <c r="C60" s="735" t="s">
        <v>140</v>
      </c>
      <c r="D60" s="184" t="s">
        <v>640</v>
      </c>
      <c r="E60" s="190">
        <v>53</v>
      </c>
      <c r="F60" s="191"/>
      <c r="G60" s="191"/>
      <c r="H60" s="339">
        <f t="shared" si="1"/>
        <v>0</v>
      </c>
      <c r="I60" s="339">
        <f>Довідки1!H60</f>
        <v>0</v>
      </c>
      <c r="J60" s="67"/>
      <c r="K60" s="67"/>
    </row>
    <row r="61" spans="1:11" ht="16.5" customHeight="1">
      <c r="A61" s="739"/>
      <c r="B61" s="754"/>
      <c r="C61" s="735"/>
      <c r="D61" s="327" t="s">
        <v>74</v>
      </c>
      <c r="E61" s="190">
        <v>54</v>
      </c>
      <c r="F61" s="191"/>
      <c r="G61" s="191"/>
      <c r="H61" s="339">
        <f t="shared" si="1"/>
        <v>0</v>
      </c>
      <c r="I61" s="339">
        <f>Довідки1!H61</f>
        <v>0</v>
      </c>
      <c r="J61" s="67"/>
      <c r="K61" s="67"/>
    </row>
    <row r="62" spans="1:11" ht="16.5" customHeight="1">
      <c r="A62" s="739"/>
      <c r="B62" s="754"/>
      <c r="C62" s="735" t="s">
        <v>122</v>
      </c>
      <c r="D62" s="184" t="s">
        <v>640</v>
      </c>
      <c r="E62" s="190">
        <v>55</v>
      </c>
      <c r="F62" s="191"/>
      <c r="G62" s="191"/>
      <c r="H62" s="339">
        <f t="shared" si="1"/>
        <v>0</v>
      </c>
      <c r="I62" s="339">
        <f>Довідки1!H62</f>
        <v>0</v>
      </c>
      <c r="J62" s="67"/>
      <c r="K62" s="67"/>
    </row>
    <row r="63" spans="1:11" ht="16.5" customHeight="1">
      <c r="A63" s="739"/>
      <c r="B63" s="754"/>
      <c r="C63" s="735"/>
      <c r="D63" s="327" t="s">
        <v>74</v>
      </c>
      <c r="E63" s="190">
        <v>56</v>
      </c>
      <c r="F63" s="191"/>
      <c r="G63" s="191"/>
      <c r="H63" s="339">
        <f t="shared" si="1"/>
        <v>0</v>
      </c>
      <c r="I63" s="339">
        <f>Довідки1!H63</f>
        <v>0</v>
      </c>
      <c r="J63" s="67"/>
      <c r="K63" s="67"/>
    </row>
    <row r="64" spans="1:11" ht="16.5" customHeight="1">
      <c r="A64" s="739"/>
      <c r="B64" s="754"/>
      <c r="C64" s="735" t="s">
        <v>123</v>
      </c>
      <c r="D64" s="184" t="s">
        <v>640</v>
      </c>
      <c r="E64" s="190">
        <v>57</v>
      </c>
      <c r="F64" s="191"/>
      <c r="G64" s="191"/>
      <c r="H64" s="339">
        <f t="shared" si="1"/>
        <v>0</v>
      </c>
      <c r="I64" s="339">
        <f>Довідки1!H64</f>
        <v>0</v>
      </c>
      <c r="J64" s="67"/>
      <c r="K64" s="67"/>
    </row>
    <row r="65" spans="1:11" ht="16.5" customHeight="1">
      <c r="A65" s="739"/>
      <c r="B65" s="754"/>
      <c r="C65" s="735"/>
      <c r="D65" s="327" t="s">
        <v>74</v>
      </c>
      <c r="E65" s="190">
        <v>58</v>
      </c>
      <c r="F65" s="191"/>
      <c r="G65" s="191"/>
      <c r="H65" s="339">
        <f t="shared" si="1"/>
        <v>0</v>
      </c>
      <c r="I65" s="339">
        <f>Довідки1!H65</f>
        <v>0</v>
      </c>
      <c r="J65" s="67"/>
      <c r="K65" s="67"/>
    </row>
    <row r="66" spans="1:11" ht="16.5" customHeight="1">
      <c r="A66" s="739"/>
      <c r="B66" s="754"/>
      <c r="C66" s="735" t="s">
        <v>124</v>
      </c>
      <c r="D66" s="184" t="s">
        <v>640</v>
      </c>
      <c r="E66" s="190">
        <v>59</v>
      </c>
      <c r="F66" s="191"/>
      <c r="G66" s="191"/>
      <c r="H66" s="339">
        <f t="shared" si="1"/>
        <v>0</v>
      </c>
      <c r="I66" s="339">
        <f>Довідки1!H66</f>
        <v>0</v>
      </c>
      <c r="J66" s="67"/>
      <c r="K66" s="67"/>
    </row>
    <row r="67" spans="1:11" ht="16.5" customHeight="1">
      <c r="A67" s="739"/>
      <c r="B67" s="754"/>
      <c r="C67" s="735"/>
      <c r="D67" s="327" t="s">
        <v>74</v>
      </c>
      <c r="E67" s="190">
        <v>60</v>
      </c>
      <c r="F67" s="191"/>
      <c r="G67" s="191"/>
      <c r="H67" s="339">
        <f t="shared" si="1"/>
        <v>0</v>
      </c>
      <c r="I67" s="339">
        <f>Довідки1!H67</f>
        <v>0</v>
      </c>
      <c r="J67" s="67"/>
      <c r="K67" s="67"/>
    </row>
    <row r="68" spans="1:11" ht="21.75" customHeight="1">
      <c r="A68" s="764" t="s">
        <v>357</v>
      </c>
      <c r="B68" s="755"/>
      <c r="C68" s="755"/>
      <c r="D68" s="184" t="s">
        <v>640</v>
      </c>
      <c r="E68" s="190">
        <v>61</v>
      </c>
      <c r="F68" s="191"/>
      <c r="G68" s="191"/>
      <c r="H68" s="339">
        <f t="shared" si="1"/>
        <v>0</v>
      </c>
      <c r="I68" s="339">
        <f>Довідки1!H68</f>
        <v>0</v>
      </c>
      <c r="J68" s="67"/>
      <c r="K68" s="67"/>
    </row>
    <row r="69" spans="1:11" ht="21.75" customHeight="1">
      <c r="A69" s="764"/>
      <c r="B69" s="755"/>
      <c r="C69" s="755"/>
      <c r="D69" s="327" t="s">
        <v>74</v>
      </c>
      <c r="E69" s="190">
        <v>62</v>
      </c>
      <c r="F69" s="191"/>
      <c r="G69" s="191"/>
      <c r="H69" s="339">
        <f t="shared" si="1"/>
        <v>0</v>
      </c>
      <c r="I69" s="339">
        <f>Довідки1!H69</f>
        <v>0</v>
      </c>
      <c r="J69" s="67"/>
      <c r="K69" s="67"/>
    </row>
    <row r="70" spans="1:11" ht="16.5" customHeight="1">
      <c r="A70" s="739" t="s">
        <v>60</v>
      </c>
      <c r="B70" s="735" t="s">
        <v>121</v>
      </c>
      <c r="C70" s="735"/>
      <c r="D70" s="184" t="s">
        <v>640</v>
      </c>
      <c r="E70" s="190">
        <v>63</v>
      </c>
      <c r="F70" s="191"/>
      <c r="G70" s="191"/>
      <c r="H70" s="339">
        <f t="shared" si="1"/>
        <v>0</v>
      </c>
      <c r="I70" s="339">
        <f>Довідки1!H70</f>
        <v>0</v>
      </c>
      <c r="J70" s="67"/>
      <c r="K70" s="67"/>
    </row>
    <row r="71" spans="1:11" ht="16.5" customHeight="1">
      <c r="A71" s="739"/>
      <c r="B71" s="735"/>
      <c r="C71" s="735"/>
      <c r="D71" s="327" t="s">
        <v>74</v>
      </c>
      <c r="E71" s="190">
        <v>64</v>
      </c>
      <c r="F71" s="191"/>
      <c r="G71" s="191"/>
      <c r="H71" s="339">
        <f t="shared" si="1"/>
        <v>0</v>
      </c>
      <c r="I71" s="339">
        <f>Довідки1!H71</f>
        <v>0</v>
      </c>
      <c r="J71" s="67"/>
      <c r="K71" s="67"/>
    </row>
    <row r="72" spans="1:11" ht="16.5" customHeight="1">
      <c r="A72" s="739"/>
      <c r="B72" s="754" t="s">
        <v>296</v>
      </c>
      <c r="C72" s="735" t="s">
        <v>140</v>
      </c>
      <c r="D72" s="184" t="s">
        <v>640</v>
      </c>
      <c r="E72" s="190">
        <v>65</v>
      </c>
      <c r="F72" s="191"/>
      <c r="G72" s="191"/>
      <c r="H72" s="339">
        <f t="shared" si="1"/>
        <v>0</v>
      </c>
      <c r="I72" s="339">
        <f>Довідки1!H72</f>
        <v>0</v>
      </c>
      <c r="J72" s="67"/>
      <c r="K72" s="67"/>
    </row>
    <row r="73" spans="1:11" ht="16.5" customHeight="1">
      <c r="A73" s="739"/>
      <c r="B73" s="754"/>
      <c r="C73" s="735"/>
      <c r="D73" s="327" t="s">
        <v>74</v>
      </c>
      <c r="E73" s="190">
        <v>66</v>
      </c>
      <c r="F73" s="191"/>
      <c r="G73" s="191"/>
      <c r="H73" s="339">
        <f t="shared" si="1"/>
        <v>0</v>
      </c>
      <c r="I73" s="339">
        <f>Довідки1!H73</f>
        <v>0</v>
      </c>
      <c r="J73" s="67"/>
      <c r="K73" s="67"/>
    </row>
    <row r="74" spans="1:11" ht="16.5" customHeight="1">
      <c r="A74" s="739"/>
      <c r="B74" s="754"/>
      <c r="C74" s="735" t="s">
        <v>122</v>
      </c>
      <c r="D74" s="184" t="s">
        <v>640</v>
      </c>
      <c r="E74" s="190">
        <v>67</v>
      </c>
      <c r="F74" s="191"/>
      <c r="G74" s="191"/>
      <c r="H74" s="339">
        <f t="shared" si="1"/>
        <v>0</v>
      </c>
      <c r="I74" s="339">
        <f>Довідки1!H74</f>
        <v>0</v>
      </c>
      <c r="J74" s="67"/>
      <c r="K74" s="67"/>
    </row>
    <row r="75" spans="1:11" ht="16.5" customHeight="1">
      <c r="A75" s="739"/>
      <c r="B75" s="754"/>
      <c r="C75" s="735"/>
      <c r="D75" s="327" t="s">
        <v>74</v>
      </c>
      <c r="E75" s="190">
        <v>68</v>
      </c>
      <c r="F75" s="191"/>
      <c r="G75" s="191"/>
      <c r="H75" s="339">
        <f t="shared" si="1"/>
        <v>0</v>
      </c>
      <c r="I75" s="339">
        <f>Довідки1!H75</f>
        <v>0</v>
      </c>
      <c r="J75" s="67"/>
      <c r="K75" s="67"/>
    </row>
    <row r="76" spans="1:11" ht="16.5" customHeight="1">
      <c r="A76" s="739"/>
      <c r="B76" s="754"/>
      <c r="C76" s="735" t="s">
        <v>123</v>
      </c>
      <c r="D76" s="184" t="s">
        <v>640</v>
      </c>
      <c r="E76" s="190">
        <v>69</v>
      </c>
      <c r="F76" s="191"/>
      <c r="G76" s="191"/>
      <c r="H76" s="339">
        <f t="shared" si="1"/>
        <v>0</v>
      </c>
      <c r="I76" s="339">
        <f>Довідки1!H76</f>
        <v>0</v>
      </c>
      <c r="J76" s="67"/>
      <c r="K76" s="67"/>
    </row>
    <row r="77" spans="1:11" ht="16.5" customHeight="1">
      <c r="A77" s="739"/>
      <c r="B77" s="754"/>
      <c r="C77" s="735"/>
      <c r="D77" s="327" t="s">
        <v>74</v>
      </c>
      <c r="E77" s="190">
        <v>70</v>
      </c>
      <c r="F77" s="191"/>
      <c r="G77" s="191"/>
      <c r="H77" s="339">
        <f t="shared" si="1"/>
        <v>0</v>
      </c>
      <c r="I77" s="339">
        <f>Довідки1!H77</f>
        <v>0</v>
      </c>
      <c r="J77" s="67"/>
      <c r="K77" s="67"/>
    </row>
    <row r="78" spans="1:11" ht="16.5" customHeight="1">
      <c r="A78" s="739"/>
      <c r="B78" s="754"/>
      <c r="C78" s="735" t="s">
        <v>124</v>
      </c>
      <c r="D78" s="184" t="s">
        <v>640</v>
      </c>
      <c r="E78" s="190">
        <v>71</v>
      </c>
      <c r="F78" s="191"/>
      <c r="G78" s="191"/>
      <c r="H78" s="339">
        <f t="shared" si="1"/>
        <v>0</v>
      </c>
      <c r="I78" s="339">
        <f>Довідки1!H78</f>
        <v>0</v>
      </c>
      <c r="J78" s="67"/>
      <c r="K78" s="67"/>
    </row>
    <row r="79" spans="1:11" ht="16.5" customHeight="1">
      <c r="A79" s="739"/>
      <c r="B79" s="754"/>
      <c r="C79" s="735"/>
      <c r="D79" s="327" t="s">
        <v>74</v>
      </c>
      <c r="E79" s="190">
        <v>72</v>
      </c>
      <c r="F79" s="191"/>
      <c r="G79" s="191"/>
      <c r="H79" s="339">
        <f t="shared" si="1"/>
        <v>0</v>
      </c>
      <c r="I79" s="339">
        <f>Довідки1!H79</f>
        <v>0</v>
      </c>
      <c r="J79" s="67"/>
      <c r="K79" s="67"/>
    </row>
    <row r="80" spans="1:11" ht="16.5" customHeight="1">
      <c r="A80" s="734" t="s">
        <v>127</v>
      </c>
      <c r="B80" s="735"/>
      <c r="C80" s="735"/>
      <c r="D80" s="184" t="s">
        <v>640</v>
      </c>
      <c r="E80" s="190">
        <v>73</v>
      </c>
      <c r="F80" s="191"/>
      <c r="G80" s="191"/>
      <c r="H80" s="339">
        <f t="shared" si="1"/>
        <v>0</v>
      </c>
      <c r="I80" s="339">
        <f>Довідки1!H80</f>
        <v>0</v>
      </c>
      <c r="J80" s="67"/>
      <c r="K80" s="67"/>
    </row>
    <row r="81" spans="1:11" ht="16.5" customHeight="1">
      <c r="A81" s="734"/>
      <c r="B81" s="735"/>
      <c r="C81" s="735"/>
      <c r="D81" s="327" t="s">
        <v>74</v>
      </c>
      <c r="E81" s="190">
        <v>74</v>
      </c>
      <c r="F81" s="191"/>
      <c r="G81" s="191"/>
      <c r="H81" s="339">
        <f t="shared" si="1"/>
        <v>0</v>
      </c>
      <c r="I81" s="339">
        <f>Довідки1!H81</f>
        <v>0</v>
      </c>
      <c r="J81" s="67"/>
      <c r="K81" s="67"/>
    </row>
    <row r="82" spans="1:11" ht="16.5" customHeight="1">
      <c r="A82" s="765" t="s">
        <v>60</v>
      </c>
      <c r="B82" s="771" t="s">
        <v>121</v>
      </c>
      <c r="C82" s="772"/>
      <c r="D82" s="184" t="s">
        <v>640</v>
      </c>
      <c r="E82" s="190">
        <v>75</v>
      </c>
      <c r="F82" s="191"/>
      <c r="G82" s="191"/>
      <c r="H82" s="339">
        <f t="shared" si="1"/>
        <v>0</v>
      </c>
      <c r="I82" s="339">
        <f>Довідки1!H82</f>
        <v>0</v>
      </c>
      <c r="J82" s="67"/>
      <c r="K82" s="67"/>
    </row>
    <row r="83" spans="1:11" ht="16.5" customHeight="1">
      <c r="A83" s="766"/>
      <c r="B83" s="773"/>
      <c r="C83" s="774"/>
      <c r="D83" s="327" t="s">
        <v>74</v>
      </c>
      <c r="E83" s="190">
        <v>76</v>
      </c>
      <c r="F83" s="191"/>
      <c r="G83" s="191"/>
      <c r="H83" s="339">
        <f t="shared" si="1"/>
        <v>0</v>
      </c>
      <c r="I83" s="339">
        <f>Довідки1!H83</f>
        <v>0</v>
      </c>
      <c r="J83" s="67"/>
      <c r="K83" s="67"/>
    </row>
    <row r="84" spans="1:11" ht="16.5" customHeight="1">
      <c r="A84" s="766"/>
      <c r="B84" s="751" t="s">
        <v>296</v>
      </c>
      <c r="C84" s="767" t="s">
        <v>128</v>
      </c>
      <c r="D84" s="184" t="s">
        <v>640</v>
      </c>
      <c r="E84" s="190">
        <v>77</v>
      </c>
      <c r="F84" s="191"/>
      <c r="G84" s="191"/>
      <c r="H84" s="339">
        <f t="shared" si="1"/>
        <v>0</v>
      </c>
      <c r="I84" s="339">
        <f>Довідки1!H84</f>
        <v>0</v>
      </c>
      <c r="J84" s="67"/>
      <c r="K84" s="67"/>
    </row>
    <row r="85" spans="1:11" ht="16.5" customHeight="1">
      <c r="A85" s="766"/>
      <c r="B85" s="775"/>
      <c r="C85" s="768"/>
      <c r="D85" s="327" t="s">
        <v>74</v>
      </c>
      <c r="E85" s="190">
        <v>78</v>
      </c>
      <c r="F85" s="191"/>
      <c r="G85" s="191"/>
      <c r="H85" s="339">
        <f t="shared" si="1"/>
        <v>0</v>
      </c>
      <c r="I85" s="339">
        <f>Довідки1!H85</f>
        <v>0</v>
      </c>
      <c r="J85" s="67"/>
      <c r="K85" s="67"/>
    </row>
    <row r="86" spans="1:11" ht="16.5" customHeight="1">
      <c r="A86" s="766"/>
      <c r="B86" s="775"/>
      <c r="C86" s="769" t="s">
        <v>129</v>
      </c>
      <c r="D86" s="184" t="s">
        <v>640</v>
      </c>
      <c r="E86" s="190">
        <v>79</v>
      </c>
      <c r="F86" s="191"/>
      <c r="G86" s="191"/>
      <c r="H86" s="339">
        <f t="shared" si="1"/>
        <v>0</v>
      </c>
      <c r="I86" s="339">
        <f>Довідки1!H86</f>
        <v>0</v>
      </c>
      <c r="J86" s="67"/>
      <c r="K86" s="67"/>
    </row>
    <row r="87" spans="1:11" ht="16.5" customHeight="1">
      <c r="A87" s="766"/>
      <c r="B87" s="775"/>
      <c r="C87" s="770"/>
      <c r="D87" s="327" t="s">
        <v>74</v>
      </c>
      <c r="E87" s="190">
        <v>80</v>
      </c>
      <c r="F87" s="191"/>
      <c r="G87" s="191"/>
      <c r="H87" s="339">
        <f t="shared" si="1"/>
        <v>0</v>
      </c>
      <c r="I87" s="339">
        <f>Довідки1!H87</f>
        <v>0</v>
      </c>
      <c r="J87" s="67"/>
      <c r="K87" s="67"/>
    </row>
    <row r="88" spans="1:11" ht="16.5" customHeight="1">
      <c r="A88" s="766"/>
      <c r="B88" s="775"/>
      <c r="C88" s="769" t="s">
        <v>130</v>
      </c>
      <c r="D88" s="184" t="s">
        <v>640</v>
      </c>
      <c r="E88" s="190">
        <v>81</v>
      </c>
      <c r="F88" s="191"/>
      <c r="G88" s="191"/>
      <c r="H88" s="339">
        <f t="shared" si="1"/>
        <v>0</v>
      </c>
      <c r="I88" s="339">
        <f>Довідки1!H88</f>
        <v>0</v>
      </c>
      <c r="J88" s="67"/>
      <c r="K88" s="67"/>
    </row>
    <row r="89" spans="1:11" ht="16.5" customHeight="1">
      <c r="A89" s="766"/>
      <c r="B89" s="775"/>
      <c r="C89" s="770"/>
      <c r="D89" s="327" t="s">
        <v>74</v>
      </c>
      <c r="E89" s="190">
        <v>82</v>
      </c>
      <c r="F89" s="191"/>
      <c r="G89" s="191"/>
      <c r="H89" s="339">
        <f t="shared" si="1"/>
        <v>0</v>
      </c>
      <c r="I89" s="339">
        <f>Довідки1!H89</f>
        <v>0</v>
      </c>
      <c r="J89" s="67"/>
      <c r="K89" s="67"/>
    </row>
    <row r="90" spans="1:11" ht="16.5" customHeight="1">
      <c r="A90" s="766"/>
      <c r="B90" s="775"/>
      <c r="C90" s="769" t="s">
        <v>131</v>
      </c>
      <c r="D90" s="184" t="s">
        <v>640</v>
      </c>
      <c r="E90" s="190">
        <v>83</v>
      </c>
      <c r="F90" s="191"/>
      <c r="G90" s="191"/>
      <c r="H90" s="339">
        <f t="shared" si="1"/>
        <v>0</v>
      </c>
      <c r="I90" s="339">
        <f>Довідки1!H90</f>
        <v>0</v>
      </c>
      <c r="J90" s="67"/>
      <c r="K90" s="67"/>
    </row>
    <row r="91" spans="1:11" ht="16.5" customHeight="1">
      <c r="A91" s="766"/>
      <c r="B91" s="775"/>
      <c r="C91" s="770"/>
      <c r="D91" s="327" t="s">
        <v>74</v>
      </c>
      <c r="E91" s="190">
        <v>84</v>
      </c>
      <c r="F91" s="191"/>
      <c r="G91" s="191"/>
      <c r="H91" s="339">
        <f t="shared" si="1"/>
        <v>0</v>
      </c>
      <c r="I91" s="339">
        <f>Довідки1!H91</f>
        <v>0</v>
      </c>
      <c r="J91" s="67"/>
      <c r="K91" s="67"/>
    </row>
    <row r="92" spans="1:11" ht="16.5" customHeight="1">
      <c r="A92" s="766"/>
      <c r="B92" s="775"/>
      <c r="C92" s="769" t="s">
        <v>132</v>
      </c>
      <c r="D92" s="184" t="s">
        <v>640</v>
      </c>
      <c r="E92" s="190">
        <v>85</v>
      </c>
      <c r="F92" s="191"/>
      <c r="G92" s="191"/>
      <c r="H92" s="339">
        <f t="shared" si="1"/>
        <v>0</v>
      </c>
      <c r="I92" s="339">
        <f>Довідки1!H92</f>
        <v>0</v>
      </c>
      <c r="J92" s="67"/>
      <c r="K92" s="67"/>
    </row>
    <row r="93" spans="1:11" ht="16.5" customHeight="1">
      <c r="A93" s="766"/>
      <c r="B93" s="775"/>
      <c r="C93" s="770"/>
      <c r="D93" s="327" t="s">
        <v>74</v>
      </c>
      <c r="E93" s="190">
        <v>86</v>
      </c>
      <c r="F93" s="191"/>
      <c r="G93" s="191"/>
      <c r="H93" s="339">
        <f t="shared" si="1"/>
        <v>0</v>
      </c>
      <c r="I93" s="339">
        <f>Довідки1!H93</f>
        <v>0</v>
      </c>
      <c r="J93" s="67"/>
      <c r="K93" s="67"/>
    </row>
    <row r="94" spans="1:11" ht="16.5" customHeight="1">
      <c r="A94" s="766"/>
      <c r="B94" s="775"/>
      <c r="C94" s="767" t="s">
        <v>133</v>
      </c>
      <c r="D94" s="184" t="s">
        <v>640</v>
      </c>
      <c r="E94" s="190">
        <v>87</v>
      </c>
      <c r="F94" s="191"/>
      <c r="G94" s="191"/>
      <c r="H94" s="339">
        <f t="shared" si="1"/>
        <v>0</v>
      </c>
      <c r="I94" s="339">
        <f>Довідки1!H94</f>
        <v>0</v>
      </c>
      <c r="J94" s="67"/>
      <c r="K94" s="67"/>
    </row>
    <row r="95" spans="1:11" ht="16.5" customHeight="1">
      <c r="A95" s="766"/>
      <c r="B95" s="775"/>
      <c r="C95" s="768"/>
      <c r="D95" s="327" t="s">
        <v>74</v>
      </c>
      <c r="E95" s="190">
        <v>88</v>
      </c>
      <c r="F95" s="191"/>
      <c r="G95" s="191"/>
      <c r="H95" s="339">
        <f t="shared" si="1"/>
        <v>0</v>
      </c>
      <c r="I95" s="339">
        <f>Довідки1!H95</f>
        <v>0</v>
      </c>
      <c r="J95" s="67"/>
      <c r="K95" s="67"/>
    </row>
    <row r="96" spans="1:11" ht="16.5" customHeight="1">
      <c r="A96" s="766"/>
      <c r="B96" s="775"/>
      <c r="C96" s="767" t="s">
        <v>135</v>
      </c>
      <c r="D96" s="184" t="s">
        <v>640</v>
      </c>
      <c r="E96" s="190">
        <v>89</v>
      </c>
      <c r="F96" s="191"/>
      <c r="G96" s="191"/>
      <c r="H96" s="339">
        <f>IF(F96=0,0,IF(G96=0,"-100,0",IF(G96*100/F96&lt;200,ROUND(G96*100/F96-100,1),ROUND(G96/F96,1)&amp;" р")))</f>
        <v>0</v>
      </c>
      <c r="I96" s="339">
        <f>Довідки1!H96</f>
        <v>0</v>
      </c>
      <c r="J96" s="67"/>
      <c r="K96" s="67"/>
    </row>
    <row r="97" spans="1:11" ht="16.5" customHeight="1">
      <c r="A97" s="766"/>
      <c r="B97" s="752"/>
      <c r="C97" s="768"/>
      <c r="D97" s="327" t="s">
        <v>74</v>
      </c>
      <c r="E97" s="190">
        <v>90</v>
      </c>
      <c r="F97" s="191"/>
      <c r="G97" s="191"/>
      <c r="H97" s="339">
        <f>IF(F97=0,0,IF(G97=0,"-100,0",IF(G97*100/F97&lt;200,ROUND(G97*100/F97-100,1),ROUND(G97/F97,1)&amp;" р")))</f>
        <v>0</v>
      </c>
      <c r="I97" s="339">
        <f>Довідки1!H97</f>
        <v>0</v>
      </c>
      <c r="J97" s="67"/>
      <c r="K97" s="67"/>
    </row>
    <row r="98" spans="1:11" ht="16.5" customHeight="1">
      <c r="A98" s="734" t="s">
        <v>283</v>
      </c>
      <c r="B98" s="735"/>
      <c r="C98" s="735"/>
      <c r="D98" s="184" t="s">
        <v>640</v>
      </c>
      <c r="E98" s="190">
        <v>91</v>
      </c>
      <c r="F98" s="191"/>
      <c r="G98" s="191"/>
      <c r="H98" s="339">
        <f aca="true" t="shared" si="2" ref="H98:H107">IF(F98=0,0,IF(G98=0,"-100,0",IF(G98*100/F98&lt;200,ROUND(G98*100/F98-100,1),ROUND(G98/F98,1)&amp;" р")))</f>
        <v>0</v>
      </c>
      <c r="I98" s="339">
        <f>Довідки1!H98</f>
        <v>0</v>
      </c>
      <c r="J98" s="67"/>
      <c r="K98" s="67"/>
    </row>
    <row r="99" spans="1:11" ht="16.5" customHeight="1">
      <c r="A99" s="734"/>
      <c r="B99" s="735"/>
      <c r="C99" s="735"/>
      <c r="D99" s="327" t="s">
        <v>74</v>
      </c>
      <c r="E99" s="190">
        <v>92</v>
      </c>
      <c r="F99" s="191"/>
      <c r="G99" s="191"/>
      <c r="H99" s="339">
        <f t="shared" si="2"/>
        <v>0</v>
      </c>
      <c r="I99" s="339">
        <f>Довідки1!H99</f>
        <v>0</v>
      </c>
      <c r="J99" s="67"/>
      <c r="K99" s="67"/>
    </row>
    <row r="100" spans="1:11" ht="16.5" customHeight="1">
      <c r="A100" s="739" t="s">
        <v>60</v>
      </c>
      <c r="B100" s="735" t="s">
        <v>285</v>
      </c>
      <c r="C100" s="735"/>
      <c r="D100" s="184" t="s">
        <v>640</v>
      </c>
      <c r="E100" s="190">
        <v>93</v>
      </c>
      <c r="F100" s="191"/>
      <c r="G100" s="191"/>
      <c r="H100" s="339">
        <f t="shared" si="2"/>
        <v>0</v>
      </c>
      <c r="I100" s="339">
        <f>Довідки1!H100</f>
        <v>0</v>
      </c>
      <c r="J100" s="67"/>
      <c r="K100" s="67"/>
    </row>
    <row r="101" spans="1:11" ht="16.5" customHeight="1">
      <c r="A101" s="739"/>
      <c r="B101" s="735"/>
      <c r="C101" s="735"/>
      <c r="D101" s="327" t="s">
        <v>74</v>
      </c>
      <c r="E101" s="190">
        <v>94</v>
      </c>
      <c r="F101" s="191"/>
      <c r="G101" s="191"/>
      <c r="H101" s="339">
        <f t="shared" si="2"/>
        <v>0</v>
      </c>
      <c r="I101" s="339">
        <f>Довідки1!H101</f>
        <v>0</v>
      </c>
      <c r="J101" s="67"/>
      <c r="K101" s="67"/>
    </row>
    <row r="102" spans="1:11" ht="16.5" customHeight="1">
      <c r="A102" s="739"/>
      <c r="B102" s="754" t="s">
        <v>296</v>
      </c>
      <c r="C102" s="756" t="s">
        <v>286</v>
      </c>
      <c r="D102" s="184" t="s">
        <v>640</v>
      </c>
      <c r="E102" s="190">
        <v>95</v>
      </c>
      <c r="F102" s="191"/>
      <c r="G102" s="191"/>
      <c r="H102" s="339">
        <f t="shared" si="2"/>
        <v>0</v>
      </c>
      <c r="I102" s="339">
        <f>Довідки1!H102</f>
        <v>0</v>
      </c>
      <c r="J102" s="67"/>
      <c r="K102" s="67"/>
    </row>
    <row r="103" spans="1:11" ht="16.5" customHeight="1">
      <c r="A103" s="739"/>
      <c r="B103" s="754"/>
      <c r="C103" s="756"/>
      <c r="D103" s="327" t="s">
        <v>74</v>
      </c>
      <c r="E103" s="190">
        <v>96</v>
      </c>
      <c r="F103" s="191"/>
      <c r="G103" s="191"/>
      <c r="H103" s="339">
        <f t="shared" si="2"/>
        <v>0</v>
      </c>
      <c r="I103" s="339">
        <f>Довідки1!H103</f>
        <v>0</v>
      </c>
      <c r="J103" s="67"/>
      <c r="K103" s="67"/>
    </row>
    <row r="104" spans="1:11" ht="16.5" customHeight="1">
      <c r="A104" s="739"/>
      <c r="B104" s="754"/>
      <c r="C104" s="735" t="s">
        <v>124</v>
      </c>
      <c r="D104" s="184" t="s">
        <v>640</v>
      </c>
      <c r="E104" s="190">
        <v>97</v>
      </c>
      <c r="F104" s="191"/>
      <c r="G104" s="191"/>
      <c r="H104" s="339">
        <f t="shared" si="2"/>
        <v>0</v>
      </c>
      <c r="I104" s="339">
        <f>Довідки1!H104</f>
        <v>0</v>
      </c>
      <c r="J104" s="67"/>
      <c r="K104" s="67"/>
    </row>
    <row r="105" spans="1:11" ht="16.5" customHeight="1">
      <c r="A105" s="739"/>
      <c r="B105" s="754"/>
      <c r="C105" s="735"/>
      <c r="D105" s="327" t="s">
        <v>74</v>
      </c>
      <c r="E105" s="190">
        <v>98</v>
      </c>
      <c r="F105" s="191"/>
      <c r="G105" s="191"/>
      <c r="H105" s="339">
        <f t="shared" si="2"/>
        <v>0</v>
      </c>
      <c r="I105" s="339">
        <f>Довідки1!H105</f>
        <v>0</v>
      </c>
      <c r="J105" s="67"/>
      <c r="K105" s="67"/>
    </row>
    <row r="106" spans="1:11" ht="16.5" customHeight="1">
      <c r="A106" s="739"/>
      <c r="B106" s="754"/>
      <c r="C106" s="755" t="s">
        <v>663</v>
      </c>
      <c r="D106" s="184" t="s">
        <v>640</v>
      </c>
      <c r="E106" s="190">
        <v>99</v>
      </c>
      <c r="F106" s="191"/>
      <c r="G106" s="191"/>
      <c r="H106" s="339">
        <f t="shared" si="2"/>
        <v>0</v>
      </c>
      <c r="I106" s="339">
        <f>Довідки1!H106</f>
        <v>0</v>
      </c>
      <c r="J106" s="67"/>
      <c r="K106" s="67"/>
    </row>
    <row r="107" spans="1:11" ht="16.5" customHeight="1">
      <c r="A107" s="739"/>
      <c r="B107" s="754"/>
      <c r="C107" s="755"/>
      <c r="D107" s="327" t="s">
        <v>74</v>
      </c>
      <c r="E107" s="190">
        <v>100</v>
      </c>
      <c r="F107" s="191"/>
      <c r="G107" s="191"/>
      <c r="H107" s="339">
        <f t="shared" si="2"/>
        <v>0</v>
      </c>
      <c r="I107" s="339">
        <f>Довідки1!H107</f>
        <v>0</v>
      </c>
      <c r="J107" s="67"/>
      <c r="K107" s="67"/>
    </row>
    <row r="108" spans="1:11" ht="17.25" customHeight="1">
      <c r="A108" s="734" t="s">
        <v>111</v>
      </c>
      <c r="B108" s="735"/>
      <c r="C108" s="735"/>
      <c r="D108" s="736"/>
      <c r="E108" s="190">
        <v>101</v>
      </c>
      <c r="F108" s="191"/>
      <c r="G108" s="191"/>
      <c r="H108" s="339">
        <f>IF(F108=0,0,IF(G108=0,"-100,0",IF(G108*100/F108&lt;200,ROUND(G108*100/F108-100,1),ROUND(G108/F108,1)&amp;" р")))</f>
        <v>0</v>
      </c>
      <c r="I108" s="339">
        <f>Довідки1!H108</f>
        <v>0</v>
      </c>
      <c r="J108" s="67"/>
      <c r="K108" s="67"/>
    </row>
    <row r="109" spans="1:11" ht="17.25" customHeight="1">
      <c r="A109" s="753" t="s">
        <v>206</v>
      </c>
      <c r="B109" s="740"/>
      <c r="C109" s="740"/>
      <c r="D109" s="741"/>
      <c r="E109" s="190">
        <v>102</v>
      </c>
      <c r="F109" s="192">
        <f>IF($F$21=0,0,F108*100/$F$21)</f>
        <v>0</v>
      </c>
      <c r="G109" s="192">
        <f>IF($G$21=0,0,G108*100/$G$21)</f>
        <v>0</v>
      </c>
      <c r="H109" s="339"/>
      <c r="I109" s="339">
        <f>Довідки1!G109</f>
        <v>38.888888888888886</v>
      </c>
      <c r="J109" s="67"/>
      <c r="K109" s="67"/>
    </row>
    <row r="110" spans="1:11" ht="17.25" customHeight="1">
      <c r="A110" s="734" t="s">
        <v>110</v>
      </c>
      <c r="B110" s="735"/>
      <c r="C110" s="735"/>
      <c r="D110" s="736"/>
      <c r="E110" s="190">
        <v>103</v>
      </c>
      <c r="F110" s="191"/>
      <c r="G110" s="191"/>
      <c r="H110" s="339">
        <f>IF(F110=0,0,IF(G110=0,"-100,0",IF(G110*100/F110&lt;200,ROUND(G110*100/F110-100,1),ROUND(G110/F110,1)&amp;" р")))</f>
        <v>0</v>
      </c>
      <c r="I110" s="339">
        <f>Довідки1!H110</f>
        <v>0</v>
      </c>
      <c r="J110" s="67"/>
      <c r="K110" s="67"/>
    </row>
    <row r="111" spans="1:11" ht="17.25" customHeight="1">
      <c r="A111" s="760" t="s">
        <v>97</v>
      </c>
      <c r="B111" s="756"/>
      <c r="C111" s="756"/>
      <c r="D111" s="761"/>
      <c r="E111" s="190">
        <v>104</v>
      </c>
      <c r="F111" s="191"/>
      <c r="G111" s="191"/>
      <c r="H111" s="339">
        <f>IF(F111=0,0,IF(G111=0,"-100,0",IF(G111*100/F111&lt;200,ROUND(G111*100/F111-100,1),ROUND(G111/F111,1)&amp;" р")))</f>
        <v>0</v>
      </c>
      <c r="I111" s="339">
        <f>Довідки1!H111</f>
        <v>0</v>
      </c>
      <c r="J111" s="67"/>
      <c r="K111" s="67"/>
    </row>
    <row r="112" spans="1:11" ht="33" customHeight="1">
      <c r="A112" s="734" t="s">
        <v>98</v>
      </c>
      <c r="B112" s="735"/>
      <c r="C112" s="735"/>
      <c r="D112" s="736"/>
      <c r="E112" s="190">
        <v>105</v>
      </c>
      <c r="F112" s="191"/>
      <c r="G112" s="191"/>
      <c r="H112" s="339">
        <f>IF(F112=0,0,IF(G112=0,"-100,0",IF(G112*100/F112&lt;200,ROUND(G112*100/F112-100,1),ROUND(G112/F112,1)&amp;" р")))</f>
        <v>0</v>
      </c>
      <c r="I112" s="339">
        <f>Довідки1!H112</f>
        <v>0</v>
      </c>
      <c r="J112" s="67"/>
      <c r="K112" s="67"/>
    </row>
    <row r="113" spans="1:9" ht="33" customHeight="1" thickBot="1">
      <c r="A113" s="757" t="s">
        <v>109</v>
      </c>
      <c r="B113" s="758"/>
      <c r="C113" s="758"/>
      <c r="D113" s="759"/>
      <c r="E113" s="194">
        <v>106</v>
      </c>
      <c r="F113" s="195"/>
      <c r="G113" s="195"/>
      <c r="H113" s="340">
        <f>IF(F113=0,0,IF(G113=0,"-100,0",IF(G113*100/F113&lt;200,ROUND(G113*100/F113-100,1),ROUND(G113/F113,1)&amp;" р")))</f>
        <v>0</v>
      </c>
      <c r="I113" s="340">
        <f>Довідки1!H113</f>
        <v>0</v>
      </c>
    </row>
  </sheetData>
  <sheetProtection sheet="1" objects="1" scenarios="1"/>
  <mergeCells count="101">
    <mergeCell ref="A110:D110"/>
    <mergeCell ref="A111:D111"/>
    <mergeCell ref="A112:D112"/>
    <mergeCell ref="A113:D113"/>
    <mergeCell ref="A80:C81"/>
    <mergeCell ref="A82:A97"/>
    <mergeCell ref="B82:C83"/>
    <mergeCell ref="B84:B97"/>
    <mergeCell ref="C94:C95"/>
    <mergeCell ref="C96:C97"/>
    <mergeCell ref="C92:C93"/>
    <mergeCell ref="A70:A79"/>
    <mergeCell ref="B70:C71"/>
    <mergeCell ref="B72:B79"/>
    <mergeCell ref="C76:C77"/>
    <mergeCell ref="C78:C79"/>
    <mergeCell ref="C72:C73"/>
    <mergeCell ref="C74:C75"/>
    <mergeCell ref="A58:A67"/>
    <mergeCell ref="B58:C59"/>
    <mergeCell ref="B60:B67"/>
    <mergeCell ref="C64:C65"/>
    <mergeCell ref="C66:C67"/>
    <mergeCell ref="C62:C63"/>
    <mergeCell ref="C102:C103"/>
    <mergeCell ref="A45:D45"/>
    <mergeCell ref="A46:A49"/>
    <mergeCell ref="B46:D46"/>
    <mergeCell ref="B47:D47"/>
    <mergeCell ref="B48:D48"/>
    <mergeCell ref="B49:D49"/>
    <mergeCell ref="A52:D52"/>
    <mergeCell ref="A53:D53"/>
    <mergeCell ref="A54:D54"/>
    <mergeCell ref="B43:D43"/>
    <mergeCell ref="B42:D42"/>
    <mergeCell ref="A42:A43"/>
    <mergeCell ref="A98:C99"/>
    <mergeCell ref="C84:C85"/>
    <mergeCell ref="C86:C87"/>
    <mergeCell ref="C88:C89"/>
    <mergeCell ref="C90:C91"/>
    <mergeCell ref="A55:D55"/>
    <mergeCell ref="A56:C57"/>
    <mergeCell ref="A28:D28"/>
    <mergeCell ref="A29:D29"/>
    <mergeCell ref="A27:D27"/>
    <mergeCell ref="A68:C69"/>
    <mergeCell ref="B38:D38"/>
    <mergeCell ref="A41:D41"/>
    <mergeCell ref="A37:A38"/>
    <mergeCell ref="B37:D37"/>
    <mergeCell ref="A39:D39"/>
    <mergeCell ref="B40:D40"/>
    <mergeCell ref="A32:A33"/>
    <mergeCell ref="B32:D32"/>
    <mergeCell ref="B35:D35"/>
    <mergeCell ref="A36:D36"/>
    <mergeCell ref="B16:D16"/>
    <mergeCell ref="B24:D24"/>
    <mergeCell ref="B19:D19"/>
    <mergeCell ref="B22:D22"/>
    <mergeCell ref="A20:D20"/>
    <mergeCell ref="A21:A26"/>
    <mergeCell ref="B21:D21"/>
    <mergeCell ref="B23:D23"/>
    <mergeCell ref="B25:D25"/>
    <mergeCell ref="A44:D44"/>
    <mergeCell ref="A51:D51"/>
    <mergeCell ref="A108:D108"/>
    <mergeCell ref="A109:D109"/>
    <mergeCell ref="C60:C61"/>
    <mergeCell ref="A100:A107"/>
    <mergeCell ref="B100:C101"/>
    <mergeCell ref="B102:B107"/>
    <mergeCell ref="C104:C105"/>
    <mergeCell ref="C106:C107"/>
    <mergeCell ref="A4:I4"/>
    <mergeCell ref="A2:I2"/>
    <mergeCell ref="A6:D6"/>
    <mergeCell ref="A7:D7"/>
    <mergeCell ref="B14:B15"/>
    <mergeCell ref="C14:D14"/>
    <mergeCell ref="A10:A19"/>
    <mergeCell ref="B10:D10"/>
    <mergeCell ref="B11:D11"/>
    <mergeCell ref="B12:D12"/>
    <mergeCell ref="B13:D13"/>
    <mergeCell ref="B17:D17"/>
    <mergeCell ref="C15:D15"/>
    <mergeCell ref="C18:D18"/>
    <mergeCell ref="A1:I1"/>
    <mergeCell ref="A3:I3"/>
    <mergeCell ref="A50:D50"/>
    <mergeCell ref="B26:D26"/>
    <mergeCell ref="A31:D31"/>
    <mergeCell ref="A34:D34"/>
    <mergeCell ref="B33:D33"/>
    <mergeCell ref="A30:D30"/>
    <mergeCell ref="A8:D8"/>
    <mergeCell ref="A9:D9"/>
  </mergeCells>
  <printOptions horizontalCentered="1"/>
  <pageMargins left="0.3937007874015748" right="0.3937007874015748" top="0.3937007874015748" bottom="0.3937007874015748" header="0.1968503937007874" footer="0.1968503937007874"/>
  <pageSetup fitToHeight="2" fitToWidth="1" horizontalDpi="600" verticalDpi="600" orientation="portrait" paperSize="9" scale="84" r:id="rId2"/>
  <rowBreaks count="1" manualBreakCount="1">
    <brk id="52" max="8" man="1"/>
  </rowBreak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O30"/>
  <sheetViews>
    <sheetView showZeros="0" zoomScale="85" zoomScaleNormal="85" workbookViewId="0" topLeftCell="A1">
      <selection activeCell="J2" sqref="J2"/>
    </sheetView>
  </sheetViews>
  <sheetFormatPr defaultColWidth="9.00390625" defaultRowHeight="12.75"/>
  <cols>
    <col min="1" max="1" width="4.375" style="97" customWidth="1"/>
    <col min="2" max="2" width="3.75390625" style="97" customWidth="1"/>
    <col min="3" max="3" width="36.875" style="97" customWidth="1"/>
    <col min="4" max="4" width="3.00390625" style="97" customWidth="1"/>
    <col min="5" max="10" width="7.75390625" style="97" customWidth="1"/>
    <col min="11" max="11" width="10.25390625" style="97" customWidth="1"/>
    <col min="12" max="12" width="9.25390625" style="97" customWidth="1"/>
    <col min="13" max="16384" width="9.00390625" style="97" customWidth="1"/>
  </cols>
  <sheetData>
    <row r="1" spans="1:67" ht="13.5" thickBot="1">
      <c r="A1" s="363" t="s">
        <v>173</v>
      </c>
      <c r="B1" s="364"/>
      <c r="C1" s="365"/>
      <c r="D1" s="244" t="s">
        <v>174</v>
      </c>
      <c r="E1" s="269">
        <v>1</v>
      </c>
      <c r="F1" s="265">
        <v>2</v>
      </c>
      <c r="G1" s="264">
        <v>3</v>
      </c>
      <c r="H1" s="268">
        <v>4</v>
      </c>
      <c r="I1" s="269">
        <v>5</v>
      </c>
      <c r="J1" s="268">
        <v>6</v>
      </c>
      <c r="K1" s="102"/>
      <c r="L1" s="93"/>
      <c r="M1" s="93"/>
      <c r="N1" s="93"/>
      <c r="O1" s="93"/>
      <c r="P1" s="93"/>
      <c r="Q1" s="93"/>
      <c r="R1" s="93"/>
      <c r="S1" s="94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</row>
    <row r="2" spans="1:67" ht="21.75" customHeight="1">
      <c r="A2" s="352" t="s">
        <v>60</v>
      </c>
      <c r="B2" s="369" t="s">
        <v>121</v>
      </c>
      <c r="C2" s="366"/>
      <c r="D2" s="161">
        <v>38</v>
      </c>
      <c r="E2" s="111">
        <v>10</v>
      </c>
      <c r="F2" s="112">
        <v>10</v>
      </c>
      <c r="G2" s="111">
        <v>1</v>
      </c>
      <c r="H2" s="112">
        <v>1</v>
      </c>
      <c r="I2" s="111">
        <v>111</v>
      </c>
      <c r="J2" s="112">
        <v>110</v>
      </c>
      <c r="K2" s="103"/>
      <c r="L2" s="104"/>
      <c r="M2" s="93"/>
      <c r="N2" s="93"/>
      <c r="O2" s="93"/>
      <c r="P2" s="93"/>
      <c r="Q2" s="93"/>
      <c r="R2" s="93"/>
      <c r="S2" s="94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</row>
    <row r="3" spans="1:67" ht="35.25" customHeight="1">
      <c r="A3" s="381"/>
      <c r="B3" s="378" t="s">
        <v>296</v>
      </c>
      <c r="C3" s="105" t="s">
        <v>140</v>
      </c>
      <c r="D3" s="248">
        <v>39</v>
      </c>
      <c r="E3" s="115">
        <v>4</v>
      </c>
      <c r="F3" s="113">
        <v>4</v>
      </c>
      <c r="G3" s="115"/>
      <c r="H3" s="113"/>
      <c r="I3" s="115">
        <v>11</v>
      </c>
      <c r="J3" s="113">
        <v>11</v>
      </c>
      <c r="K3" s="103"/>
      <c r="L3" s="104"/>
      <c r="M3" s="93"/>
      <c r="N3" s="93"/>
      <c r="O3" s="93"/>
      <c r="P3" s="93"/>
      <c r="Q3" s="93"/>
      <c r="R3" s="93"/>
      <c r="S3" s="94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</row>
    <row r="4" spans="1:67" ht="35.25" customHeight="1">
      <c r="A4" s="381"/>
      <c r="B4" s="378"/>
      <c r="C4" s="105" t="s">
        <v>122</v>
      </c>
      <c r="D4" s="248">
        <v>40</v>
      </c>
      <c r="E4" s="115"/>
      <c r="F4" s="113"/>
      <c r="G4" s="115"/>
      <c r="H4" s="113"/>
      <c r="I4" s="115">
        <v>70</v>
      </c>
      <c r="J4" s="113">
        <v>70</v>
      </c>
      <c r="K4" s="103"/>
      <c r="L4" s="104"/>
      <c r="M4" s="93"/>
      <c r="N4" s="93"/>
      <c r="O4" s="93"/>
      <c r="P4" s="93"/>
      <c r="Q4" s="93"/>
      <c r="R4" s="93"/>
      <c r="S4" s="94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</row>
    <row r="5" spans="1:67" ht="21.75" customHeight="1">
      <c r="A5" s="381"/>
      <c r="B5" s="378"/>
      <c r="C5" s="105" t="s">
        <v>123</v>
      </c>
      <c r="D5" s="248">
        <v>41</v>
      </c>
      <c r="E5" s="115">
        <v>1</v>
      </c>
      <c r="F5" s="113">
        <v>1</v>
      </c>
      <c r="G5" s="115">
        <v>1</v>
      </c>
      <c r="H5" s="113">
        <v>1</v>
      </c>
      <c r="I5" s="115">
        <v>6</v>
      </c>
      <c r="J5" s="113">
        <v>6</v>
      </c>
      <c r="K5" s="103"/>
      <c r="L5" s="104"/>
      <c r="M5" s="93"/>
      <c r="N5" s="93"/>
      <c r="O5" s="93"/>
      <c r="P5" s="93"/>
      <c r="Q5" s="93"/>
      <c r="R5" s="93"/>
      <c r="S5" s="94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</row>
    <row r="6" spans="1:67" ht="21.75" customHeight="1">
      <c r="A6" s="381"/>
      <c r="B6" s="378"/>
      <c r="C6" s="105" t="s">
        <v>124</v>
      </c>
      <c r="D6" s="248">
        <v>42</v>
      </c>
      <c r="E6" s="115">
        <v>5</v>
      </c>
      <c r="F6" s="113">
        <v>5</v>
      </c>
      <c r="G6" s="115"/>
      <c r="H6" s="113"/>
      <c r="I6" s="115">
        <v>6</v>
      </c>
      <c r="J6" s="113">
        <v>6</v>
      </c>
      <c r="K6" s="103"/>
      <c r="L6" s="104"/>
      <c r="M6" s="93"/>
      <c r="N6" s="93"/>
      <c r="O6" s="93"/>
      <c r="P6" s="93"/>
      <c r="Q6" s="93"/>
      <c r="R6" s="93"/>
      <c r="S6" s="94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</row>
    <row r="7" spans="1:67" ht="35.25" customHeight="1">
      <c r="A7" s="381"/>
      <c r="B7" s="378"/>
      <c r="C7" s="105" t="s">
        <v>125</v>
      </c>
      <c r="D7" s="248">
        <v>43</v>
      </c>
      <c r="E7" s="115"/>
      <c r="F7" s="113"/>
      <c r="G7" s="115"/>
      <c r="H7" s="113"/>
      <c r="I7" s="115">
        <v>18</v>
      </c>
      <c r="J7" s="113">
        <v>17</v>
      </c>
      <c r="K7" s="103"/>
      <c r="L7" s="104"/>
      <c r="M7" s="93"/>
      <c r="N7" s="93"/>
      <c r="O7" s="93"/>
      <c r="P7" s="93"/>
      <c r="Q7" s="93"/>
      <c r="R7" s="93"/>
      <c r="S7" s="94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</row>
    <row r="8" spans="1:67" ht="35.25" customHeight="1">
      <c r="A8" s="381"/>
      <c r="B8" s="379" t="s">
        <v>126</v>
      </c>
      <c r="C8" s="380"/>
      <c r="D8" s="248">
        <v>44</v>
      </c>
      <c r="E8" s="115">
        <v>2</v>
      </c>
      <c r="F8" s="113">
        <v>2</v>
      </c>
      <c r="G8" s="115">
        <v>1</v>
      </c>
      <c r="H8" s="113">
        <v>1</v>
      </c>
      <c r="I8" s="115">
        <v>9</v>
      </c>
      <c r="J8" s="113">
        <v>9</v>
      </c>
      <c r="K8" s="103"/>
      <c r="L8" s="104"/>
      <c r="M8" s="93"/>
      <c r="N8" s="93"/>
      <c r="O8" s="93"/>
      <c r="P8" s="93"/>
      <c r="Q8" s="93"/>
      <c r="R8" s="93"/>
      <c r="S8" s="94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</row>
    <row r="9" spans="1:67" ht="35.25" customHeight="1">
      <c r="A9" s="381"/>
      <c r="B9" s="378" t="s">
        <v>296</v>
      </c>
      <c r="C9" s="105" t="s">
        <v>141</v>
      </c>
      <c r="D9" s="248">
        <v>45</v>
      </c>
      <c r="E9" s="115"/>
      <c r="F9" s="113"/>
      <c r="G9" s="115"/>
      <c r="H9" s="113"/>
      <c r="I9" s="115">
        <v>2</v>
      </c>
      <c r="J9" s="113">
        <v>2</v>
      </c>
      <c r="K9" s="103"/>
      <c r="L9" s="104"/>
      <c r="M9" s="93"/>
      <c r="N9" s="93"/>
      <c r="O9" s="93"/>
      <c r="P9" s="93"/>
      <c r="Q9" s="93"/>
      <c r="R9" s="93"/>
      <c r="S9" s="94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</row>
    <row r="10" spans="1:67" ht="35.25" customHeight="1">
      <c r="A10" s="381"/>
      <c r="B10" s="378"/>
      <c r="C10" s="105" t="s">
        <v>142</v>
      </c>
      <c r="D10" s="248">
        <v>46</v>
      </c>
      <c r="E10" s="115"/>
      <c r="F10" s="113"/>
      <c r="G10" s="115"/>
      <c r="H10" s="113"/>
      <c r="I10" s="115"/>
      <c r="J10" s="113"/>
      <c r="K10" s="103"/>
      <c r="L10" s="104"/>
      <c r="M10" s="93"/>
      <c r="N10" s="93"/>
      <c r="O10" s="93"/>
      <c r="P10" s="93"/>
      <c r="Q10" s="93"/>
      <c r="R10" s="93"/>
      <c r="S10" s="94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</row>
    <row r="11" spans="1:67" ht="35.25" customHeight="1">
      <c r="A11" s="381"/>
      <c r="B11" s="378"/>
      <c r="C11" s="105" t="s">
        <v>143</v>
      </c>
      <c r="D11" s="248">
        <v>47</v>
      </c>
      <c r="E11" s="115">
        <v>1</v>
      </c>
      <c r="F11" s="113">
        <v>1</v>
      </c>
      <c r="G11" s="115"/>
      <c r="H11" s="113"/>
      <c r="I11" s="115"/>
      <c r="J11" s="113"/>
      <c r="K11" s="103"/>
      <c r="L11" s="104"/>
      <c r="M11" s="93"/>
      <c r="N11" s="93"/>
      <c r="O11" s="93"/>
      <c r="P11" s="93"/>
      <c r="Q11" s="93"/>
      <c r="R11" s="93"/>
      <c r="S11" s="94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</row>
    <row r="12" spans="1:67" ht="35.25" customHeight="1">
      <c r="A12" s="381"/>
      <c r="B12" s="378"/>
      <c r="C12" s="105" t="s">
        <v>144</v>
      </c>
      <c r="D12" s="248">
        <v>48</v>
      </c>
      <c r="E12" s="115">
        <v>1</v>
      </c>
      <c r="F12" s="113">
        <v>1</v>
      </c>
      <c r="G12" s="115">
        <v>1</v>
      </c>
      <c r="H12" s="113">
        <v>1</v>
      </c>
      <c r="I12" s="115">
        <v>7</v>
      </c>
      <c r="J12" s="113">
        <v>7</v>
      </c>
      <c r="K12" s="103"/>
      <c r="L12" s="104"/>
      <c r="M12" s="93"/>
      <c r="N12" s="93"/>
      <c r="O12" s="93"/>
      <c r="P12" s="93"/>
      <c r="Q12" s="93"/>
      <c r="R12" s="93"/>
      <c r="S12" s="94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</row>
    <row r="13" spans="1:67" ht="21.75" customHeight="1">
      <c r="A13" s="388" t="s">
        <v>283</v>
      </c>
      <c r="B13" s="379"/>
      <c r="C13" s="380"/>
      <c r="D13" s="248">
        <v>49</v>
      </c>
      <c r="E13" s="115"/>
      <c r="F13" s="113"/>
      <c r="G13" s="115"/>
      <c r="H13" s="113"/>
      <c r="I13" s="115">
        <v>8</v>
      </c>
      <c r="J13" s="113">
        <v>8</v>
      </c>
      <c r="K13" s="103"/>
      <c r="L13" s="104"/>
      <c r="M13" s="93"/>
      <c r="N13" s="93"/>
      <c r="O13" s="93"/>
      <c r="P13" s="93"/>
      <c r="Q13" s="93"/>
      <c r="R13" s="93"/>
      <c r="S13" s="94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</row>
    <row r="14" spans="1:67" ht="21.75" customHeight="1">
      <c r="A14" s="381" t="s">
        <v>60</v>
      </c>
      <c r="B14" s="379" t="s">
        <v>285</v>
      </c>
      <c r="C14" s="380"/>
      <c r="D14" s="248">
        <v>50</v>
      </c>
      <c r="E14" s="115"/>
      <c r="F14" s="113"/>
      <c r="G14" s="115"/>
      <c r="H14" s="113"/>
      <c r="I14" s="115">
        <v>8</v>
      </c>
      <c r="J14" s="113">
        <v>8</v>
      </c>
      <c r="K14" s="103"/>
      <c r="L14" s="104"/>
      <c r="M14" s="93"/>
      <c r="N14" s="93"/>
      <c r="O14" s="93"/>
      <c r="P14" s="93"/>
      <c r="Q14" s="93"/>
      <c r="R14" s="93"/>
      <c r="S14" s="94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</row>
    <row r="15" spans="1:67" ht="35.25" customHeight="1">
      <c r="A15" s="381"/>
      <c r="B15" s="378" t="s">
        <v>296</v>
      </c>
      <c r="C15" s="105" t="s">
        <v>286</v>
      </c>
      <c r="D15" s="248">
        <v>51</v>
      </c>
      <c r="E15" s="115"/>
      <c r="F15" s="113"/>
      <c r="G15" s="115"/>
      <c r="H15" s="113"/>
      <c r="I15" s="115">
        <v>6</v>
      </c>
      <c r="J15" s="113">
        <v>6</v>
      </c>
      <c r="K15" s="103"/>
      <c r="L15" s="104"/>
      <c r="M15" s="93"/>
      <c r="N15" s="93"/>
      <c r="O15" s="93"/>
      <c r="P15" s="93"/>
      <c r="Q15" s="93"/>
      <c r="R15" s="93"/>
      <c r="S15" s="94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</row>
    <row r="16" spans="1:67" ht="21.75" customHeight="1">
      <c r="A16" s="381"/>
      <c r="B16" s="378"/>
      <c r="C16" s="105" t="s">
        <v>124</v>
      </c>
      <c r="D16" s="248">
        <v>52</v>
      </c>
      <c r="E16" s="115"/>
      <c r="F16" s="113"/>
      <c r="G16" s="115"/>
      <c r="H16" s="113"/>
      <c r="I16" s="115"/>
      <c r="J16" s="113"/>
      <c r="K16" s="103"/>
      <c r="L16" s="104"/>
      <c r="M16" s="93"/>
      <c r="N16" s="93"/>
      <c r="O16" s="93"/>
      <c r="P16" s="93"/>
      <c r="Q16" s="93"/>
      <c r="R16" s="93"/>
      <c r="S16" s="9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</row>
    <row r="17" spans="1:67" ht="54" customHeight="1">
      <c r="A17" s="381"/>
      <c r="B17" s="378"/>
      <c r="C17" s="105" t="s">
        <v>287</v>
      </c>
      <c r="D17" s="248">
        <v>53</v>
      </c>
      <c r="E17" s="115"/>
      <c r="F17" s="113"/>
      <c r="G17" s="115"/>
      <c r="H17" s="113"/>
      <c r="I17" s="115">
        <v>2</v>
      </c>
      <c r="J17" s="113">
        <v>2</v>
      </c>
      <c r="K17" s="103"/>
      <c r="L17" s="104"/>
      <c r="M17" s="93"/>
      <c r="N17" s="93"/>
      <c r="O17" s="93"/>
      <c r="P17" s="93"/>
      <c r="Q17" s="93"/>
      <c r="R17" s="93"/>
      <c r="S17" s="94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</row>
    <row r="18" spans="1:67" ht="35.25" customHeight="1">
      <c r="A18" s="381"/>
      <c r="B18" s="379" t="s">
        <v>284</v>
      </c>
      <c r="C18" s="380"/>
      <c r="D18" s="248">
        <v>54</v>
      </c>
      <c r="E18" s="115"/>
      <c r="F18" s="113"/>
      <c r="G18" s="115"/>
      <c r="H18" s="113"/>
      <c r="I18" s="115"/>
      <c r="J18" s="113"/>
      <c r="K18" s="103"/>
      <c r="L18" s="104"/>
      <c r="M18" s="93"/>
      <c r="N18" s="93"/>
      <c r="O18" s="93"/>
      <c r="P18" s="93"/>
      <c r="Q18" s="93"/>
      <c r="R18" s="93"/>
      <c r="S18" s="9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</row>
    <row r="19" spans="1:67" ht="35.25" customHeight="1">
      <c r="A19" s="381"/>
      <c r="B19" s="378" t="s">
        <v>296</v>
      </c>
      <c r="C19" s="105" t="s">
        <v>141</v>
      </c>
      <c r="D19" s="248">
        <v>55</v>
      </c>
      <c r="E19" s="115"/>
      <c r="F19" s="113"/>
      <c r="G19" s="115"/>
      <c r="H19" s="113"/>
      <c r="I19" s="115"/>
      <c r="J19" s="113"/>
      <c r="K19" s="103"/>
      <c r="L19" s="104"/>
      <c r="M19" s="93"/>
      <c r="N19" s="93"/>
      <c r="O19" s="93"/>
      <c r="P19" s="93"/>
      <c r="Q19" s="93"/>
      <c r="R19" s="93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</row>
    <row r="20" spans="1:67" ht="35.25" customHeight="1">
      <c r="A20" s="381"/>
      <c r="B20" s="378"/>
      <c r="C20" s="105" t="s">
        <v>142</v>
      </c>
      <c r="D20" s="248">
        <v>56</v>
      </c>
      <c r="E20" s="115"/>
      <c r="F20" s="113"/>
      <c r="G20" s="115"/>
      <c r="H20" s="113"/>
      <c r="I20" s="115"/>
      <c r="J20" s="113"/>
      <c r="K20" s="103"/>
      <c r="L20" s="104"/>
      <c r="M20" s="93"/>
      <c r="N20" s="93"/>
      <c r="O20" s="93"/>
      <c r="P20" s="93"/>
      <c r="Q20" s="93"/>
      <c r="R20" s="93"/>
      <c r="S20" s="94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</row>
    <row r="21" spans="1:67" ht="35.25" customHeight="1">
      <c r="A21" s="381"/>
      <c r="B21" s="378"/>
      <c r="C21" s="105" t="s">
        <v>143</v>
      </c>
      <c r="D21" s="248">
        <v>57</v>
      </c>
      <c r="E21" s="115"/>
      <c r="F21" s="113"/>
      <c r="G21" s="115"/>
      <c r="H21" s="113"/>
      <c r="I21" s="115"/>
      <c r="J21" s="113"/>
      <c r="K21" s="103"/>
      <c r="L21" s="104"/>
      <c r="M21" s="93"/>
      <c r="N21" s="93"/>
      <c r="O21" s="93"/>
      <c r="P21" s="93"/>
      <c r="Q21" s="93"/>
      <c r="R21" s="93"/>
      <c r="S21" s="94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</row>
    <row r="22" spans="1:67" ht="35.25" customHeight="1">
      <c r="A22" s="381"/>
      <c r="B22" s="378"/>
      <c r="C22" s="105" t="s">
        <v>144</v>
      </c>
      <c r="D22" s="248">
        <v>58</v>
      </c>
      <c r="E22" s="115"/>
      <c r="F22" s="113"/>
      <c r="G22" s="115"/>
      <c r="H22" s="113"/>
      <c r="I22" s="115"/>
      <c r="J22" s="113"/>
      <c r="K22" s="103"/>
      <c r="L22" s="104"/>
      <c r="M22" s="93"/>
      <c r="N22" s="93"/>
      <c r="O22" s="93"/>
      <c r="P22" s="93"/>
      <c r="Q22" s="93"/>
      <c r="R22" s="93"/>
      <c r="S22" s="94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</row>
    <row r="23" spans="1:67" ht="21.75" customHeight="1" thickBot="1">
      <c r="A23" s="354" t="s">
        <v>698</v>
      </c>
      <c r="B23" s="355"/>
      <c r="C23" s="356"/>
      <c r="D23" s="249">
        <v>59</v>
      </c>
      <c r="E23" s="118">
        <v>6</v>
      </c>
      <c r="F23" s="221">
        <v>6</v>
      </c>
      <c r="G23" s="118">
        <v>2</v>
      </c>
      <c r="H23" s="221">
        <v>2</v>
      </c>
      <c r="I23" s="118"/>
      <c r="J23" s="221"/>
      <c r="K23" s="103"/>
      <c r="L23" s="104"/>
      <c r="M23" s="93"/>
      <c r="N23" s="93"/>
      <c r="O23" s="93"/>
      <c r="P23" s="93"/>
      <c r="Q23" s="93"/>
      <c r="R23" s="93"/>
      <c r="S23" s="94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</row>
    <row r="24" spans="1:67" ht="21.75" customHeight="1" thickBot="1">
      <c r="A24" s="359" t="s">
        <v>614</v>
      </c>
      <c r="B24" s="360"/>
      <c r="C24" s="361"/>
      <c r="D24" s="244">
        <v>60</v>
      </c>
      <c r="E24" s="273">
        <v>18</v>
      </c>
      <c r="F24" s="274">
        <v>18</v>
      </c>
      <c r="G24" s="273">
        <v>4</v>
      </c>
      <c r="H24" s="274">
        <v>4</v>
      </c>
      <c r="I24" s="273">
        <v>128</v>
      </c>
      <c r="J24" s="274">
        <v>127</v>
      </c>
      <c r="K24" s="103"/>
      <c r="L24" s="104"/>
      <c r="M24" s="93"/>
      <c r="N24" s="93"/>
      <c r="O24" s="93"/>
      <c r="P24" s="93"/>
      <c r="Q24" s="93"/>
      <c r="R24" s="93"/>
      <c r="S24" s="94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</row>
    <row r="25" spans="1:67" ht="35.25" customHeight="1">
      <c r="A25" s="358" t="s">
        <v>60</v>
      </c>
      <c r="B25" s="357" t="s">
        <v>57</v>
      </c>
      <c r="C25" s="351"/>
      <c r="D25" s="245">
        <v>61</v>
      </c>
      <c r="E25" s="111"/>
      <c r="F25" s="112"/>
      <c r="G25" s="111" t="s">
        <v>501</v>
      </c>
      <c r="H25" s="112" t="s">
        <v>501</v>
      </c>
      <c r="I25" s="111"/>
      <c r="J25" s="112" t="s">
        <v>501</v>
      </c>
      <c r="K25" s="103"/>
      <c r="L25" s="104"/>
      <c r="M25" s="93"/>
      <c r="N25" s="93"/>
      <c r="O25" s="93"/>
      <c r="P25" s="93"/>
      <c r="Q25" s="93"/>
      <c r="R25" s="93"/>
      <c r="S25" s="94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</row>
    <row r="26" spans="1:67" ht="35.25" customHeight="1">
      <c r="A26" s="358"/>
      <c r="B26" s="374" t="s">
        <v>58</v>
      </c>
      <c r="C26" s="375"/>
      <c r="D26" s="245">
        <v>62</v>
      </c>
      <c r="E26" s="115">
        <v>1</v>
      </c>
      <c r="F26" s="113">
        <v>1</v>
      </c>
      <c r="G26" s="115"/>
      <c r="H26" s="113"/>
      <c r="I26" s="115"/>
      <c r="J26" s="113"/>
      <c r="K26" s="103"/>
      <c r="L26" s="104"/>
      <c r="M26" s="93"/>
      <c r="N26" s="93"/>
      <c r="O26" s="93"/>
      <c r="P26" s="93"/>
      <c r="Q26" s="93"/>
      <c r="R26" s="93"/>
      <c r="S26" s="94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</row>
    <row r="27" spans="1:67" ht="35.25" customHeight="1">
      <c r="A27" s="358"/>
      <c r="B27" s="374" t="s">
        <v>836</v>
      </c>
      <c r="C27" s="375"/>
      <c r="D27" s="245">
        <v>63</v>
      </c>
      <c r="E27" s="115">
        <v>4</v>
      </c>
      <c r="F27" s="113">
        <v>4</v>
      </c>
      <c r="G27" s="115">
        <v>2</v>
      </c>
      <c r="H27" s="113">
        <v>2</v>
      </c>
      <c r="I27" s="115"/>
      <c r="J27" s="113"/>
      <c r="K27" s="103"/>
      <c r="L27" s="104"/>
      <c r="M27" s="93"/>
      <c r="N27" s="93"/>
      <c r="O27" s="93"/>
      <c r="P27" s="93"/>
      <c r="Q27" s="93"/>
      <c r="R27" s="93"/>
      <c r="S27" s="94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</row>
    <row r="28" spans="1:67" ht="21.75" customHeight="1">
      <c r="A28" s="358"/>
      <c r="B28" s="374" t="s">
        <v>59</v>
      </c>
      <c r="C28" s="375"/>
      <c r="D28" s="245">
        <v>64</v>
      </c>
      <c r="E28" s="115">
        <v>7</v>
      </c>
      <c r="F28" s="113">
        <v>7</v>
      </c>
      <c r="G28" s="115"/>
      <c r="H28" s="113"/>
      <c r="I28" s="115"/>
      <c r="J28" s="113" t="s">
        <v>501</v>
      </c>
      <c r="K28" s="103"/>
      <c r="L28" s="104"/>
      <c r="M28" s="93"/>
      <c r="N28" s="93"/>
      <c r="O28" s="93"/>
      <c r="P28" s="93"/>
      <c r="Q28" s="93"/>
      <c r="R28" s="93"/>
      <c r="S28" s="94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</row>
    <row r="29" spans="1:67" ht="35.25" customHeight="1" thickBot="1">
      <c r="A29" s="376" t="s">
        <v>42</v>
      </c>
      <c r="B29" s="374"/>
      <c r="C29" s="375"/>
      <c r="D29" s="245">
        <v>65</v>
      </c>
      <c r="E29" s="118"/>
      <c r="F29" s="221"/>
      <c r="G29" s="118" t="s">
        <v>501</v>
      </c>
      <c r="H29" s="221" t="s">
        <v>501</v>
      </c>
      <c r="I29" s="118" t="s">
        <v>501</v>
      </c>
      <c r="J29" s="221" t="s">
        <v>501</v>
      </c>
      <c r="K29" s="103"/>
      <c r="L29" s="104"/>
      <c r="M29" s="93"/>
      <c r="N29" s="93"/>
      <c r="O29" s="93"/>
      <c r="P29" s="93"/>
      <c r="Q29" s="93"/>
      <c r="R29" s="93"/>
      <c r="S29" s="94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</row>
    <row r="30" spans="1:67" ht="22.5" customHeight="1" thickBot="1">
      <c r="A30" s="367" t="s">
        <v>175</v>
      </c>
      <c r="B30" s="368"/>
      <c r="C30" s="362"/>
      <c r="D30" s="270">
        <v>66</v>
      </c>
      <c r="E30" s="271">
        <f>SUM('Таблиця 1'!E6:E42)+SUM('Таб 1'!E2:E29)</f>
        <v>84</v>
      </c>
      <c r="F30" s="272">
        <f>SUM('Таблиця 1'!F6:F42)+SUM('Таб 1'!F2:F29)</f>
        <v>84</v>
      </c>
      <c r="G30" s="271">
        <f>SUM('Таблиця 1'!G6:G42)+SUM('Таб 1'!G2:G24)+G26+G27+G28</f>
        <v>16</v>
      </c>
      <c r="H30" s="272">
        <f>SUM('Таблиця 1'!H6:H42)+SUM('Таб 1'!H2:H24)+H26+H27+H28</f>
        <v>16</v>
      </c>
      <c r="I30" s="271">
        <f>SUM('Таблиця 1'!I6:I42)+SUM('Таб 1'!I2:I28)</f>
        <v>632</v>
      </c>
      <c r="J30" s="272">
        <f>SUM('Таблиця 1'!J6:J42)+SUM('Таб 1'!J2:J24)+J26+J27</f>
        <v>627</v>
      </c>
      <c r="K30" s="103"/>
      <c r="L30" s="104"/>
      <c r="M30" s="93"/>
      <c r="N30" s="93"/>
      <c r="O30" s="93"/>
      <c r="P30" s="93"/>
      <c r="Q30" s="93"/>
      <c r="R30" s="93"/>
      <c r="S30" s="96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</row>
  </sheetData>
  <sheetProtection sheet="1" objects="1" scenarios="1"/>
  <mergeCells count="21">
    <mergeCell ref="B19:B22"/>
    <mergeCell ref="B3:B7"/>
    <mergeCell ref="A2:A12"/>
    <mergeCell ref="B2:C2"/>
    <mergeCell ref="B18:C18"/>
    <mergeCell ref="B9:B12"/>
    <mergeCell ref="B8:C8"/>
    <mergeCell ref="A24:C24"/>
    <mergeCell ref="A23:C23"/>
    <mergeCell ref="B25:C25"/>
    <mergeCell ref="B26:C26"/>
    <mergeCell ref="A30:C30"/>
    <mergeCell ref="A1:C1"/>
    <mergeCell ref="A13:C13"/>
    <mergeCell ref="A25:A28"/>
    <mergeCell ref="B28:C28"/>
    <mergeCell ref="B14:C14"/>
    <mergeCell ref="A14:A22"/>
    <mergeCell ref="B15:B17"/>
    <mergeCell ref="A29:C29"/>
    <mergeCell ref="B27:C27"/>
  </mergeCells>
  <dataValidations count="2">
    <dataValidation type="whole" operator="notBetween" allowBlank="1" showInputMessage="1" showErrorMessage="1" errorTitle="Робота органів слідства" sqref="E23:F29 G23:J24 G26:I28 I25 J26:J27 E2:J22 K2:K30">
      <formula1>-100</formula1>
      <formula2>0</formula2>
    </dataValidation>
    <dataValidation type="custom" showInputMessage="1" showErrorMessage="1" sqref="J25 G25:H25 J28 G29:J29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Z16"/>
  <sheetViews>
    <sheetView showZeros="0" zoomScale="85" zoomScaleNormal="85" workbookViewId="0" topLeftCell="A4">
      <selection activeCell="D16" sqref="D16"/>
    </sheetView>
  </sheetViews>
  <sheetFormatPr defaultColWidth="9.00390625" defaultRowHeight="12.75"/>
  <cols>
    <col min="1" max="1" width="6.00390625" style="119" bestFit="1" customWidth="1"/>
    <col min="2" max="2" width="20.125" style="119" customWidth="1"/>
    <col min="3" max="3" width="3.25390625" style="119" bestFit="1" customWidth="1"/>
    <col min="4" max="5" width="5.75390625" style="119" bestFit="1" customWidth="1"/>
    <col min="6" max="7" width="3.375" style="119" bestFit="1" customWidth="1"/>
    <col min="8" max="8" width="4.125" style="119" bestFit="1" customWidth="1"/>
    <col min="9" max="10" width="5.75390625" style="119" bestFit="1" customWidth="1"/>
    <col min="11" max="12" width="3.375" style="119" bestFit="1" customWidth="1"/>
    <col min="13" max="13" width="4.125" style="119" bestFit="1" customWidth="1"/>
    <col min="14" max="23" width="3.375" style="119" bestFit="1" customWidth="1"/>
    <col min="24" max="24" width="11.875" style="119" customWidth="1"/>
    <col min="25" max="25" width="7.125" style="119" customWidth="1"/>
    <col min="26" max="26" width="5.25390625" style="119" customWidth="1"/>
    <col min="27" max="16384" width="9.00390625" style="119" customWidth="1"/>
  </cols>
  <sheetData>
    <row r="1" spans="1:26" ht="32.25" customHeight="1">
      <c r="A1" s="429" t="s">
        <v>292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</row>
    <row r="2" spans="1:26" ht="36" customHeight="1" thickBot="1">
      <c r="A2" s="430" t="s">
        <v>291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</row>
    <row r="3" spans="1:26" ht="69" customHeight="1">
      <c r="A3" s="415"/>
      <c r="B3" s="416"/>
      <c r="C3" s="410" t="s">
        <v>178</v>
      </c>
      <c r="D3" s="425" t="s">
        <v>280</v>
      </c>
      <c r="E3" s="426"/>
      <c r="F3" s="426"/>
      <c r="G3" s="426"/>
      <c r="H3" s="426"/>
      <c r="I3" s="426" t="s">
        <v>281</v>
      </c>
      <c r="J3" s="426"/>
      <c r="K3" s="426"/>
      <c r="L3" s="426"/>
      <c r="M3" s="426"/>
      <c r="N3" s="402" t="s">
        <v>282</v>
      </c>
      <c r="O3" s="402"/>
      <c r="P3" s="402"/>
      <c r="Q3" s="402"/>
      <c r="R3" s="402"/>
      <c r="S3" s="402" t="s">
        <v>288</v>
      </c>
      <c r="T3" s="402"/>
      <c r="U3" s="402"/>
      <c r="V3" s="402"/>
      <c r="W3" s="402"/>
      <c r="X3" s="396" t="s">
        <v>289</v>
      </c>
      <c r="Y3" s="403" t="s">
        <v>290</v>
      </c>
      <c r="Z3" s="399" t="s">
        <v>371</v>
      </c>
    </row>
    <row r="4" spans="1:26" ht="39" customHeight="1">
      <c r="A4" s="417"/>
      <c r="B4" s="418"/>
      <c r="C4" s="411"/>
      <c r="D4" s="427" t="s">
        <v>232</v>
      </c>
      <c r="E4" s="350" t="s">
        <v>372</v>
      </c>
      <c r="F4" s="350"/>
      <c r="G4" s="350"/>
      <c r="H4" s="350"/>
      <c r="I4" s="353" t="s">
        <v>232</v>
      </c>
      <c r="J4" s="350" t="s">
        <v>372</v>
      </c>
      <c r="K4" s="350"/>
      <c r="L4" s="350"/>
      <c r="M4" s="350"/>
      <c r="N4" s="353" t="s">
        <v>232</v>
      </c>
      <c r="O4" s="350" t="s">
        <v>372</v>
      </c>
      <c r="P4" s="350"/>
      <c r="Q4" s="350"/>
      <c r="R4" s="350"/>
      <c r="S4" s="353" t="s">
        <v>232</v>
      </c>
      <c r="T4" s="350" t="s">
        <v>372</v>
      </c>
      <c r="U4" s="350"/>
      <c r="V4" s="350"/>
      <c r="W4" s="350"/>
      <c r="X4" s="397"/>
      <c r="Y4" s="404"/>
      <c r="Z4" s="400"/>
    </row>
    <row r="5" spans="1:26" ht="40.5" customHeight="1" thickBot="1">
      <c r="A5" s="419"/>
      <c r="B5" s="420"/>
      <c r="C5" s="412"/>
      <c r="D5" s="428"/>
      <c r="E5" s="238" t="s">
        <v>373</v>
      </c>
      <c r="F5" s="238" t="s">
        <v>374</v>
      </c>
      <c r="G5" s="238" t="s">
        <v>375</v>
      </c>
      <c r="H5" s="238" t="s">
        <v>376</v>
      </c>
      <c r="I5" s="349"/>
      <c r="J5" s="238" t="s">
        <v>373</v>
      </c>
      <c r="K5" s="238" t="s">
        <v>374</v>
      </c>
      <c r="L5" s="238" t="s">
        <v>375</v>
      </c>
      <c r="M5" s="238" t="s">
        <v>376</v>
      </c>
      <c r="N5" s="349"/>
      <c r="O5" s="238" t="s">
        <v>373</v>
      </c>
      <c r="P5" s="238" t="s">
        <v>374</v>
      </c>
      <c r="Q5" s="238" t="s">
        <v>375</v>
      </c>
      <c r="R5" s="238" t="s">
        <v>376</v>
      </c>
      <c r="S5" s="349"/>
      <c r="T5" s="238" t="s">
        <v>373</v>
      </c>
      <c r="U5" s="238" t="s">
        <v>374</v>
      </c>
      <c r="V5" s="238" t="s">
        <v>375</v>
      </c>
      <c r="W5" s="238" t="s">
        <v>376</v>
      </c>
      <c r="X5" s="398"/>
      <c r="Y5" s="405"/>
      <c r="Z5" s="401"/>
    </row>
    <row r="6" spans="1:26" ht="13.5" thickBot="1">
      <c r="A6" s="421" t="s">
        <v>611</v>
      </c>
      <c r="B6" s="422"/>
      <c r="C6" s="135" t="s">
        <v>174</v>
      </c>
      <c r="D6" s="239">
        <v>1</v>
      </c>
      <c r="E6" s="240">
        <v>2</v>
      </c>
      <c r="F6" s="240">
        <v>3</v>
      </c>
      <c r="G6" s="240">
        <v>4</v>
      </c>
      <c r="H6" s="240">
        <v>5</v>
      </c>
      <c r="I6" s="240">
        <v>6</v>
      </c>
      <c r="J6" s="240">
        <v>7</v>
      </c>
      <c r="K6" s="240">
        <v>8</v>
      </c>
      <c r="L6" s="240">
        <v>9</v>
      </c>
      <c r="M6" s="240">
        <v>10</v>
      </c>
      <c r="N6" s="240">
        <v>11</v>
      </c>
      <c r="O6" s="240">
        <v>12</v>
      </c>
      <c r="P6" s="240">
        <v>13</v>
      </c>
      <c r="Q6" s="240">
        <v>14</v>
      </c>
      <c r="R6" s="240">
        <v>15</v>
      </c>
      <c r="S6" s="240">
        <v>16</v>
      </c>
      <c r="T6" s="240">
        <v>17</v>
      </c>
      <c r="U6" s="240">
        <v>18</v>
      </c>
      <c r="V6" s="240">
        <v>19</v>
      </c>
      <c r="W6" s="240">
        <v>20</v>
      </c>
      <c r="X6" s="240">
        <v>21</v>
      </c>
      <c r="Y6" s="240">
        <v>22</v>
      </c>
      <c r="Z6" s="140">
        <v>23</v>
      </c>
    </row>
    <row r="7" spans="1:26" ht="60" customHeight="1">
      <c r="A7" s="413" t="s">
        <v>377</v>
      </c>
      <c r="B7" s="414"/>
      <c r="C7" s="136">
        <v>1</v>
      </c>
      <c r="D7" s="86">
        <v>33</v>
      </c>
      <c r="E7" s="117">
        <v>33</v>
      </c>
      <c r="F7" s="117"/>
      <c r="G7" s="117"/>
      <c r="H7" s="117"/>
      <c r="I7" s="117">
        <v>27</v>
      </c>
      <c r="J7" s="117">
        <v>27</v>
      </c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>
        <v>32</v>
      </c>
      <c r="Z7" s="110">
        <v>1</v>
      </c>
    </row>
    <row r="8" spans="1:26" ht="29.25" customHeight="1">
      <c r="A8" s="423" t="s">
        <v>60</v>
      </c>
      <c r="B8" s="124" t="s">
        <v>378</v>
      </c>
      <c r="C8" s="137">
        <v>2</v>
      </c>
      <c r="D8" s="87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6"/>
    </row>
    <row r="9" spans="1:26" ht="29.25" customHeight="1">
      <c r="A9" s="423"/>
      <c r="B9" s="124" t="s">
        <v>379</v>
      </c>
      <c r="C9" s="137">
        <v>3</v>
      </c>
      <c r="D9" s="87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6"/>
    </row>
    <row r="10" spans="1:26" ht="29.25" customHeight="1">
      <c r="A10" s="423"/>
      <c r="B10" s="124" t="s">
        <v>380</v>
      </c>
      <c r="C10" s="137">
        <v>4</v>
      </c>
      <c r="D10" s="87">
        <v>30</v>
      </c>
      <c r="E10" s="129">
        <v>30</v>
      </c>
      <c r="F10" s="129"/>
      <c r="G10" s="129"/>
      <c r="H10" s="129"/>
      <c r="I10" s="129">
        <v>24</v>
      </c>
      <c r="J10" s="129">
        <v>24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>
        <v>29</v>
      </c>
      <c r="Z10" s="126">
        <v>1</v>
      </c>
    </row>
    <row r="11" spans="1:26" ht="29.25" customHeight="1">
      <c r="A11" s="423"/>
      <c r="B11" s="124" t="s">
        <v>381</v>
      </c>
      <c r="C11" s="137">
        <v>5</v>
      </c>
      <c r="D11" s="87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6"/>
    </row>
    <row r="12" spans="1:26" ht="29.25" customHeight="1">
      <c r="A12" s="423"/>
      <c r="B12" s="124" t="s">
        <v>382</v>
      </c>
      <c r="C12" s="137">
        <v>6</v>
      </c>
      <c r="D12" s="87">
        <v>3</v>
      </c>
      <c r="E12" s="129">
        <v>3</v>
      </c>
      <c r="F12" s="129"/>
      <c r="G12" s="129"/>
      <c r="H12" s="129"/>
      <c r="I12" s="129">
        <v>3</v>
      </c>
      <c r="J12" s="129">
        <v>3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>
        <v>3</v>
      </c>
      <c r="Z12" s="126"/>
    </row>
    <row r="13" spans="1:26" ht="29.25" customHeight="1" thickBot="1">
      <c r="A13" s="424"/>
      <c r="B13" s="125" t="s">
        <v>383</v>
      </c>
      <c r="C13" s="138">
        <v>7</v>
      </c>
      <c r="D13" s="85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1"/>
    </row>
    <row r="14" spans="1:26" ht="29.25" customHeight="1" thickBot="1">
      <c r="A14" s="408" t="s">
        <v>614</v>
      </c>
      <c r="B14" s="409"/>
      <c r="C14" s="139">
        <v>8</v>
      </c>
      <c r="D14" s="217">
        <v>33</v>
      </c>
      <c r="E14" s="218">
        <v>33</v>
      </c>
      <c r="F14" s="218"/>
      <c r="G14" s="218"/>
      <c r="H14" s="218"/>
      <c r="I14" s="218">
        <v>27</v>
      </c>
      <c r="J14" s="218">
        <v>27</v>
      </c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>
        <v>32</v>
      </c>
      <c r="Z14" s="219">
        <v>1</v>
      </c>
    </row>
    <row r="15" spans="1:26" ht="42" customHeight="1" thickBot="1">
      <c r="A15" s="127" t="s">
        <v>176</v>
      </c>
      <c r="B15" s="128" t="s">
        <v>233</v>
      </c>
      <c r="C15" s="139">
        <v>9</v>
      </c>
      <c r="D15" s="217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9"/>
    </row>
    <row r="16" spans="1:26" ht="24" customHeight="1" thickBot="1">
      <c r="A16" s="406" t="s">
        <v>175</v>
      </c>
      <c r="B16" s="407"/>
      <c r="C16" s="139">
        <v>10</v>
      </c>
      <c r="D16" s="132">
        <f aca="true" t="shared" si="0" ref="D16:Z16">SUM(D7:D15)</f>
        <v>99</v>
      </c>
      <c r="E16" s="133">
        <f t="shared" si="0"/>
        <v>99</v>
      </c>
      <c r="F16" s="133">
        <f t="shared" si="0"/>
        <v>0</v>
      </c>
      <c r="G16" s="133">
        <f t="shared" si="0"/>
        <v>0</v>
      </c>
      <c r="H16" s="133">
        <f t="shared" si="0"/>
        <v>0</v>
      </c>
      <c r="I16" s="133">
        <f t="shared" si="0"/>
        <v>81</v>
      </c>
      <c r="J16" s="133">
        <f t="shared" si="0"/>
        <v>81</v>
      </c>
      <c r="K16" s="133">
        <f t="shared" si="0"/>
        <v>0</v>
      </c>
      <c r="L16" s="133">
        <f t="shared" si="0"/>
        <v>0</v>
      </c>
      <c r="M16" s="133">
        <f t="shared" si="0"/>
        <v>0</v>
      </c>
      <c r="N16" s="133">
        <f t="shared" si="0"/>
        <v>0</v>
      </c>
      <c r="O16" s="133">
        <f t="shared" si="0"/>
        <v>0</v>
      </c>
      <c r="P16" s="133">
        <f t="shared" si="0"/>
        <v>0</v>
      </c>
      <c r="Q16" s="133">
        <f t="shared" si="0"/>
        <v>0</v>
      </c>
      <c r="R16" s="133">
        <f t="shared" si="0"/>
        <v>0</v>
      </c>
      <c r="S16" s="133">
        <f t="shared" si="0"/>
        <v>0</v>
      </c>
      <c r="T16" s="133">
        <f t="shared" si="0"/>
        <v>0</v>
      </c>
      <c r="U16" s="133">
        <f t="shared" si="0"/>
        <v>0</v>
      </c>
      <c r="V16" s="133">
        <f t="shared" si="0"/>
        <v>0</v>
      </c>
      <c r="W16" s="133">
        <f t="shared" si="0"/>
        <v>0</v>
      </c>
      <c r="X16" s="133">
        <f t="shared" si="0"/>
        <v>0</v>
      </c>
      <c r="Y16" s="133">
        <f t="shared" si="0"/>
        <v>96</v>
      </c>
      <c r="Z16" s="134">
        <f t="shared" si="0"/>
        <v>3</v>
      </c>
    </row>
  </sheetData>
  <sheetProtection sheet="1" objects="1" scenarios="1"/>
  <mergeCells count="24">
    <mergeCell ref="A1:Z1"/>
    <mergeCell ref="A2:Z2"/>
    <mergeCell ref="N3:R3"/>
    <mergeCell ref="I3:M3"/>
    <mergeCell ref="J4:M4"/>
    <mergeCell ref="D3:H3"/>
    <mergeCell ref="D4:D5"/>
    <mergeCell ref="E4:H4"/>
    <mergeCell ref="N4:N5"/>
    <mergeCell ref="O4:R4"/>
    <mergeCell ref="A16:B16"/>
    <mergeCell ref="A14:B14"/>
    <mergeCell ref="C3:C5"/>
    <mergeCell ref="A7:B7"/>
    <mergeCell ref="A3:B5"/>
    <mergeCell ref="A6:B6"/>
    <mergeCell ref="A8:A13"/>
    <mergeCell ref="I4:I5"/>
    <mergeCell ref="S4:S5"/>
    <mergeCell ref="T4:W4"/>
    <mergeCell ref="X3:X5"/>
    <mergeCell ref="Z3:Z5"/>
    <mergeCell ref="S3:W3"/>
    <mergeCell ref="Y3:Y5"/>
  </mergeCells>
  <dataValidations count="1">
    <dataValidation type="whole" operator="notBetween" allowBlank="1" showInputMessage="1" showErrorMessage="1" errorTitle="Робота органів слідства" sqref="D7:Z15">
      <formula1>-100</formula1>
      <formula2>0</formula2>
    </dataValidation>
  </dataValidation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geOrder="overThenDown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43"/>
  <sheetViews>
    <sheetView showZeros="0" workbookViewId="0" topLeftCell="A1">
      <selection activeCell="A1" sqref="A1"/>
    </sheetView>
  </sheetViews>
  <sheetFormatPr defaultColWidth="9.00390625" defaultRowHeight="12.75"/>
  <cols>
    <col min="1" max="1" width="5.625" style="97" customWidth="1"/>
    <col min="2" max="2" width="9.25390625" style="97" customWidth="1"/>
    <col min="3" max="3" width="6.25390625" style="97" customWidth="1"/>
    <col min="4" max="4" width="23.25390625" style="97" customWidth="1"/>
    <col min="5" max="5" width="26.875" style="97" customWidth="1"/>
    <col min="6" max="6" width="2.875" style="97" bestFit="1" customWidth="1"/>
    <col min="7" max="7" width="11.50390625" style="97" customWidth="1"/>
    <col min="8" max="16384" width="9.00390625" style="97" customWidth="1"/>
  </cols>
  <sheetData>
    <row r="1" spans="1:5" ht="16.5" thickBot="1">
      <c r="A1" s="98" t="s">
        <v>293</v>
      </c>
      <c r="B1" s="99"/>
      <c r="C1" s="99"/>
      <c r="D1" s="99"/>
      <c r="E1" s="99"/>
    </row>
    <row r="2" spans="1:7" ht="39" customHeight="1" thickBot="1">
      <c r="A2" s="475"/>
      <c r="B2" s="476"/>
      <c r="C2" s="476"/>
      <c r="D2" s="476"/>
      <c r="E2" s="477"/>
      <c r="F2" s="167" t="s">
        <v>178</v>
      </c>
      <c r="G2" s="168"/>
    </row>
    <row r="3" spans="1:7" ht="13.5" thickBot="1">
      <c r="A3" s="438" t="s">
        <v>173</v>
      </c>
      <c r="B3" s="439"/>
      <c r="C3" s="439"/>
      <c r="D3" s="439"/>
      <c r="E3" s="440"/>
      <c r="F3" s="244" t="s">
        <v>174</v>
      </c>
      <c r="G3" s="244">
        <v>1</v>
      </c>
    </row>
    <row r="4" spans="1:9" ht="18" customHeight="1">
      <c r="A4" s="441" t="s">
        <v>301</v>
      </c>
      <c r="B4" s="442"/>
      <c r="C4" s="442"/>
      <c r="D4" s="442"/>
      <c r="E4" s="443"/>
      <c r="F4" s="161">
        <v>1</v>
      </c>
      <c r="G4" s="171">
        <v>23</v>
      </c>
      <c r="I4" s="235"/>
    </row>
    <row r="5" spans="1:9" ht="33" customHeight="1">
      <c r="A5" s="444" t="s">
        <v>302</v>
      </c>
      <c r="B5" s="431"/>
      <c r="C5" s="431"/>
      <c r="D5" s="431"/>
      <c r="E5" s="432"/>
      <c r="F5" s="248">
        <v>2</v>
      </c>
      <c r="G5" s="172">
        <v>268</v>
      </c>
      <c r="I5" s="235"/>
    </row>
    <row r="6" spans="1:9" ht="18" customHeight="1">
      <c r="A6" s="473" t="s">
        <v>60</v>
      </c>
      <c r="B6" s="431" t="s">
        <v>700</v>
      </c>
      <c r="C6" s="431"/>
      <c r="D6" s="431"/>
      <c r="E6" s="432"/>
      <c r="F6" s="248">
        <v>3</v>
      </c>
      <c r="G6" s="172"/>
      <c r="I6" s="235"/>
    </row>
    <row r="7" spans="1:9" ht="18" customHeight="1">
      <c r="A7" s="474"/>
      <c r="B7" s="431" t="s">
        <v>699</v>
      </c>
      <c r="C7" s="431"/>
      <c r="D7" s="431"/>
      <c r="E7" s="432"/>
      <c r="F7" s="248">
        <v>4</v>
      </c>
      <c r="G7" s="172">
        <v>30</v>
      </c>
      <c r="I7" s="235"/>
    </row>
    <row r="8" spans="1:9" ht="18" customHeight="1">
      <c r="A8" s="444" t="s">
        <v>303</v>
      </c>
      <c r="B8" s="431"/>
      <c r="C8" s="431"/>
      <c r="D8" s="431"/>
      <c r="E8" s="432"/>
      <c r="F8" s="248">
        <v>5</v>
      </c>
      <c r="G8" s="172">
        <v>178</v>
      </c>
      <c r="I8" s="235"/>
    </row>
    <row r="9" spans="1:9" ht="18" customHeight="1">
      <c r="A9" s="169" t="s">
        <v>296</v>
      </c>
      <c r="B9" s="431" t="s">
        <v>304</v>
      </c>
      <c r="C9" s="431"/>
      <c r="D9" s="431"/>
      <c r="E9" s="432"/>
      <c r="F9" s="248">
        <v>6</v>
      </c>
      <c r="G9" s="172">
        <v>153</v>
      </c>
      <c r="I9" s="235"/>
    </row>
    <row r="10" spans="1:9" ht="18" customHeight="1">
      <c r="A10" s="478" t="s">
        <v>305</v>
      </c>
      <c r="B10" s="431" t="s">
        <v>306</v>
      </c>
      <c r="C10" s="431"/>
      <c r="D10" s="431"/>
      <c r="E10" s="432"/>
      <c r="F10" s="248">
        <v>7</v>
      </c>
      <c r="G10" s="172"/>
      <c r="I10" s="235"/>
    </row>
    <row r="11" spans="1:9" ht="18" customHeight="1">
      <c r="A11" s="478"/>
      <c r="B11" s="433" t="s">
        <v>307</v>
      </c>
      <c r="C11" s="431" t="s">
        <v>308</v>
      </c>
      <c r="D11" s="431"/>
      <c r="E11" s="432"/>
      <c r="F11" s="248">
        <v>8</v>
      </c>
      <c r="G11" s="172">
        <v>19</v>
      </c>
      <c r="I11" s="235"/>
    </row>
    <row r="12" spans="1:9" ht="18" customHeight="1">
      <c r="A12" s="478"/>
      <c r="B12" s="434"/>
      <c r="C12" s="455" t="s">
        <v>296</v>
      </c>
      <c r="D12" s="436" t="s">
        <v>309</v>
      </c>
      <c r="E12" s="437"/>
      <c r="F12" s="248">
        <v>9</v>
      </c>
      <c r="G12" s="172">
        <v>1</v>
      </c>
      <c r="I12" s="235"/>
    </row>
    <row r="13" spans="1:9" ht="18" customHeight="1">
      <c r="A13" s="478"/>
      <c r="B13" s="434"/>
      <c r="C13" s="455"/>
      <c r="D13" s="436" t="s">
        <v>310</v>
      </c>
      <c r="E13" s="437"/>
      <c r="F13" s="248">
        <v>10</v>
      </c>
      <c r="G13" s="172">
        <v>9</v>
      </c>
      <c r="I13" s="235"/>
    </row>
    <row r="14" spans="1:9" ht="18" customHeight="1">
      <c r="A14" s="478"/>
      <c r="B14" s="434"/>
      <c r="C14" s="431" t="s">
        <v>311</v>
      </c>
      <c r="D14" s="431"/>
      <c r="E14" s="432"/>
      <c r="F14" s="248">
        <v>11</v>
      </c>
      <c r="G14" s="172"/>
      <c r="I14" s="235"/>
    </row>
    <row r="15" spans="1:9" ht="33" customHeight="1">
      <c r="A15" s="478"/>
      <c r="B15" s="435"/>
      <c r="C15" s="431" t="s">
        <v>312</v>
      </c>
      <c r="D15" s="431"/>
      <c r="E15" s="432"/>
      <c r="F15" s="248">
        <v>12</v>
      </c>
      <c r="G15" s="172">
        <v>4</v>
      </c>
      <c r="I15" s="235"/>
    </row>
    <row r="16" spans="1:9" ht="18" customHeight="1">
      <c r="A16" s="478"/>
      <c r="B16" s="431" t="s">
        <v>313</v>
      </c>
      <c r="C16" s="431"/>
      <c r="D16" s="431"/>
      <c r="E16" s="432"/>
      <c r="F16" s="248">
        <v>13</v>
      </c>
      <c r="G16" s="172">
        <v>155</v>
      </c>
      <c r="I16" s="235"/>
    </row>
    <row r="17" spans="1:9" ht="18" customHeight="1">
      <c r="A17" s="478"/>
      <c r="B17" s="109" t="s">
        <v>60</v>
      </c>
      <c r="C17" s="436" t="s">
        <v>314</v>
      </c>
      <c r="D17" s="436"/>
      <c r="E17" s="437"/>
      <c r="F17" s="248">
        <v>14</v>
      </c>
      <c r="G17" s="172">
        <v>14</v>
      </c>
      <c r="I17" s="235"/>
    </row>
    <row r="18" spans="1:9" ht="18" customHeight="1">
      <c r="A18" s="444" t="s">
        <v>319</v>
      </c>
      <c r="B18" s="431"/>
      <c r="C18" s="431"/>
      <c r="D18" s="431"/>
      <c r="E18" s="432"/>
      <c r="F18" s="248">
        <v>15</v>
      </c>
      <c r="G18" s="172">
        <v>36</v>
      </c>
      <c r="I18" s="235"/>
    </row>
    <row r="19" spans="1:9" ht="18" customHeight="1">
      <c r="A19" s="444" t="s">
        <v>320</v>
      </c>
      <c r="B19" s="431"/>
      <c r="C19" s="431"/>
      <c r="D19" s="431"/>
      <c r="E19" s="432"/>
      <c r="F19" s="248">
        <v>16</v>
      </c>
      <c r="G19" s="172">
        <v>25</v>
      </c>
      <c r="I19" s="235"/>
    </row>
    <row r="20" spans="1:9" ht="18" customHeight="1">
      <c r="A20" s="444" t="s">
        <v>321</v>
      </c>
      <c r="B20" s="431"/>
      <c r="C20" s="431"/>
      <c r="D20" s="431"/>
      <c r="E20" s="432"/>
      <c r="F20" s="248">
        <v>17</v>
      </c>
      <c r="G20" s="172"/>
      <c r="I20" s="235"/>
    </row>
    <row r="21" spans="1:9" ht="18" customHeight="1">
      <c r="A21" s="454" t="s">
        <v>60</v>
      </c>
      <c r="B21" s="431" t="s">
        <v>322</v>
      </c>
      <c r="C21" s="431"/>
      <c r="D21" s="431"/>
      <c r="E21" s="432"/>
      <c r="F21" s="248">
        <v>18</v>
      </c>
      <c r="G21" s="172"/>
      <c r="I21" s="235"/>
    </row>
    <row r="22" spans="1:9" ht="33" customHeight="1">
      <c r="A22" s="454"/>
      <c r="B22" s="431" t="s">
        <v>323</v>
      </c>
      <c r="C22" s="431"/>
      <c r="D22" s="431"/>
      <c r="E22" s="432"/>
      <c r="F22" s="248">
        <v>19</v>
      </c>
      <c r="G22" s="172"/>
      <c r="I22" s="235"/>
    </row>
    <row r="23" spans="1:9" ht="33" customHeight="1">
      <c r="A23" s="454"/>
      <c r="B23" s="431" t="s">
        <v>324</v>
      </c>
      <c r="C23" s="431"/>
      <c r="D23" s="431"/>
      <c r="E23" s="432"/>
      <c r="F23" s="248">
        <v>20</v>
      </c>
      <c r="G23" s="172"/>
      <c r="I23" s="235"/>
    </row>
    <row r="24" spans="1:9" ht="18" customHeight="1">
      <c r="A24" s="444" t="s">
        <v>325</v>
      </c>
      <c r="B24" s="431"/>
      <c r="C24" s="431"/>
      <c r="D24" s="431"/>
      <c r="E24" s="432"/>
      <c r="F24" s="248">
        <v>21</v>
      </c>
      <c r="G24" s="172">
        <v>52</v>
      </c>
      <c r="I24" s="235"/>
    </row>
    <row r="25" spans="1:9" ht="18" customHeight="1">
      <c r="A25" s="169" t="s">
        <v>60</v>
      </c>
      <c r="B25" s="431" t="s">
        <v>326</v>
      </c>
      <c r="C25" s="431"/>
      <c r="D25" s="431"/>
      <c r="E25" s="432"/>
      <c r="F25" s="248">
        <v>22</v>
      </c>
      <c r="G25" s="172">
        <v>2</v>
      </c>
      <c r="I25" s="235"/>
    </row>
    <row r="26" spans="1:9" ht="33" customHeight="1">
      <c r="A26" s="447" t="s">
        <v>41</v>
      </c>
      <c r="B26" s="436"/>
      <c r="C26" s="436"/>
      <c r="D26" s="436"/>
      <c r="E26" s="107" t="s">
        <v>327</v>
      </c>
      <c r="F26" s="248">
        <v>23</v>
      </c>
      <c r="G26" s="172"/>
      <c r="I26" s="235"/>
    </row>
    <row r="27" spans="1:9" ht="33" customHeight="1">
      <c r="A27" s="447"/>
      <c r="B27" s="436"/>
      <c r="C27" s="436"/>
      <c r="D27" s="436"/>
      <c r="E27" s="107" t="s">
        <v>328</v>
      </c>
      <c r="F27" s="248">
        <v>24</v>
      </c>
      <c r="G27" s="172"/>
      <c r="I27" s="235"/>
    </row>
    <row r="28" spans="1:9" ht="18" customHeight="1">
      <c r="A28" s="444" t="s">
        <v>329</v>
      </c>
      <c r="B28" s="431"/>
      <c r="C28" s="431"/>
      <c r="D28" s="431"/>
      <c r="E28" s="432"/>
      <c r="F28" s="248">
        <v>25</v>
      </c>
      <c r="G28" s="172"/>
      <c r="I28" s="235"/>
    </row>
    <row r="29" spans="1:9" ht="18" customHeight="1">
      <c r="A29" s="454" t="s">
        <v>330</v>
      </c>
      <c r="B29" s="455"/>
      <c r="C29" s="445" t="s">
        <v>331</v>
      </c>
      <c r="D29" s="445"/>
      <c r="E29" s="446"/>
      <c r="F29" s="248">
        <v>26</v>
      </c>
      <c r="G29" s="172"/>
      <c r="I29" s="235"/>
    </row>
    <row r="30" spans="1:9" ht="18" customHeight="1">
      <c r="A30" s="454"/>
      <c r="B30" s="455"/>
      <c r="C30" s="445" t="s">
        <v>332</v>
      </c>
      <c r="D30" s="445"/>
      <c r="E30" s="446"/>
      <c r="F30" s="248">
        <v>27</v>
      </c>
      <c r="G30" s="172"/>
      <c r="I30" s="235"/>
    </row>
    <row r="31" spans="1:9" ht="18" customHeight="1" thickBot="1">
      <c r="A31" s="467" t="s">
        <v>367</v>
      </c>
      <c r="B31" s="468"/>
      <c r="C31" s="468"/>
      <c r="D31" s="468"/>
      <c r="E31" s="469"/>
      <c r="F31" s="249">
        <v>28</v>
      </c>
      <c r="G31" s="173">
        <v>17</v>
      </c>
      <c r="I31" s="235"/>
    </row>
    <row r="32" spans="1:9" ht="16.5" customHeight="1" thickBot="1">
      <c r="A32" s="470" t="s">
        <v>175</v>
      </c>
      <c r="B32" s="471"/>
      <c r="C32" s="471"/>
      <c r="D32" s="471"/>
      <c r="E32" s="472"/>
      <c r="F32" s="244">
        <v>29</v>
      </c>
      <c r="G32" s="174">
        <f>SUM(G4:G31)</f>
        <v>986</v>
      </c>
      <c r="I32" s="235"/>
    </row>
    <row r="33" spans="1:9" ht="26.25" customHeight="1" thickBot="1">
      <c r="A33" s="98" t="s">
        <v>294</v>
      </c>
      <c r="B33" s="99"/>
      <c r="C33" s="99"/>
      <c r="D33" s="99"/>
      <c r="E33" s="99"/>
      <c r="F33" s="99"/>
      <c r="G33" s="99"/>
      <c r="I33" s="235"/>
    </row>
    <row r="34" spans="1:7" ht="70.5" customHeight="1" thickBot="1">
      <c r="A34" s="451"/>
      <c r="B34" s="452"/>
      <c r="C34" s="452"/>
      <c r="D34" s="452"/>
      <c r="E34" s="453"/>
      <c r="F34" s="167" t="s">
        <v>178</v>
      </c>
      <c r="G34" s="247" t="s">
        <v>300</v>
      </c>
    </row>
    <row r="35" spans="1:7" ht="14.25" customHeight="1" thickBot="1">
      <c r="A35" s="438" t="s">
        <v>173</v>
      </c>
      <c r="B35" s="439"/>
      <c r="C35" s="439"/>
      <c r="D35" s="439"/>
      <c r="E35" s="440"/>
      <c r="F35" s="244" t="s">
        <v>174</v>
      </c>
      <c r="G35" s="244">
        <v>1</v>
      </c>
    </row>
    <row r="36" spans="1:7" ht="21" customHeight="1" thickBot="1">
      <c r="A36" s="448" t="s">
        <v>295</v>
      </c>
      <c r="B36" s="449"/>
      <c r="C36" s="449"/>
      <c r="D36" s="449"/>
      <c r="E36" s="450"/>
      <c r="F36" s="244">
        <v>1</v>
      </c>
      <c r="G36" s="176">
        <v>150</v>
      </c>
    </row>
    <row r="37" spans="1:7" ht="18" customHeight="1">
      <c r="A37" s="175" t="s">
        <v>296</v>
      </c>
      <c r="B37" s="465" t="s">
        <v>297</v>
      </c>
      <c r="C37" s="465"/>
      <c r="D37" s="465"/>
      <c r="E37" s="466"/>
      <c r="F37" s="245">
        <v>2</v>
      </c>
      <c r="G37" s="177"/>
    </row>
    <row r="38" spans="1:7" ht="18" customHeight="1">
      <c r="A38" s="456" t="s">
        <v>298</v>
      </c>
      <c r="B38" s="457"/>
      <c r="C38" s="436" t="s">
        <v>195</v>
      </c>
      <c r="D38" s="436"/>
      <c r="E38" s="437"/>
      <c r="F38" s="245">
        <v>3</v>
      </c>
      <c r="G38" s="172"/>
    </row>
    <row r="39" spans="1:7" ht="18" customHeight="1">
      <c r="A39" s="456"/>
      <c r="B39" s="457"/>
      <c r="C39" s="436" t="s">
        <v>299</v>
      </c>
      <c r="D39" s="436"/>
      <c r="E39" s="437"/>
      <c r="F39" s="245">
        <v>4</v>
      </c>
      <c r="G39" s="172"/>
    </row>
    <row r="40" spans="1:7" ht="18" customHeight="1" thickBot="1">
      <c r="A40" s="458"/>
      <c r="B40" s="459"/>
      <c r="C40" s="463" t="s">
        <v>196</v>
      </c>
      <c r="D40" s="463"/>
      <c r="E40" s="464"/>
      <c r="F40" s="245">
        <v>5</v>
      </c>
      <c r="G40" s="172"/>
    </row>
    <row r="41" spans="1:7" ht="16.5" customHeight="1" thickBot="1">
      <c r="A41" s="460" t="s">
        <v>175</v>
      </c>
      <c r="B41" s="461"/>
      <c r="C41" s="461"/>
      <c r="D41" s="461"/>
      <c r="E41" s="462"/>
      <c r="F41" s="244">
        <v>6</v>
      </c>
      <c r="G41" s="174">
        <f>SUM(G36:G40)</f>
        <v>150</v>
      </c>
    </row>
    <row r="43" spans="6:7" ht="15.75">
      <c r="F43" s="116"/>
      <c r="G43" s="116"/>
    </row>
  </sheetData>
  <sheetProtection sheet="1" objects="1" scenarios="1"/>
  <mergeCells count="45">
    <mergeCell ref="B7:E7"/>
    <mergeCell ref="A6:A7"/>
    <mergeCell ref="A2:E2"/>
    <mergeCell ref="A10:A17"/>
    <mergeCell ref="C17:E17"/>
    <mergeCell ref="A8:E8"/>
    <mergeCell ref="C15:E15"/>
    <mergeCell ref="D12:E12"/>
    <mergeCell ref="B9:E9"/>
    <mergeCell ref="C12:C13"/>
    <mergeCell ref="A20:E20"/>
    <mergeCell ref="A21:A23"/>
    <mergeCell ref="B23:E23"/>
    <mergeCell ref="B21:E21"/>
    <mergeCell ref="B22:E22"/>
    <mergeCell ref="A18:E18"/>
    <mergeCell ref="A38:B40"/>
    <mergeCell ref="A41:E41"/>
    <mergeCell ref="C40:E40"/>
    <mergeCell ref="C39:E39"/>
    <mergeCell ref="C38:E38"/>
    <mergeCell ref="B37:E37"/>
    <mergeCell ref="A31:E31"/>
    <mergeCell ref="A32:E32"/>
    <mergeCell ref="A19:E19"/>
    <mergeCell ref="A36:E36"/>
    <mergeCell ref="A35:E35"/>
    <mergeCell ref="A34:E34"/>
    <mergeCell ref="A29:B30"/>
    <mergeCell ref="C30:E30"/>
    <mergeCell ref="A24:E24"/>
    <mergeCell ref="B25:E25"/>
    <mergeCell ref="A28:E28"/>
    <mergeCell ref="C29:E29"/>
    <mergeCell ref="A26:D27"/>
    <mergeCell ref="A3:E3"/>
    <mergeCell ref="A4:E4"/>
    <mergeCell ref="A5:E5"/>
    <mergeCell ref="B6:E6"/>
    <mergeCell ref="B16:E16"/>
    <mergeCell ref="B11:B15"/>
    <mergeCell ref="B10:E10"/>
    <mergeCell ref="C11:E11"/>
    <mergeCell ref="C14:E14"/>
    <mergeCell ref="D13:E13"/>
  </mergeCells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9"/>
  <sheetViews>
    <sheetView showZeros="0" workbookViewId="0" topLeftCell="A1">
      <selection activeCell="A1" sqref="A1"/>
    </sheetView>
  </sheetViews>
  <sheetFormatPr defaultColWidth="9.00390625" defaultRowHeight="12.75"/>
  <cols>
    <col min="1" max="2" width="6.75390625" style="97" customWidth="1"/>
    <col min="3" max="3" width="59.875" style="97" customWidth="1"/>
    <col min="4" max="4" width="2.625" style="97" bestFit="1" customWidth="1"/>
    <col min="5" max="5" width="9.125" style="97" customWidth="1"/>
    <col min="6" max="6" width="0.6171875" style="97" customWidth="1"/>
    <col min="7" max="8" width="9.00390625" style="97" customWidth="1"/>
    <col min="9" max="9" width="51.625" style="97" customWidth="1"/>
    <col min="10" max="10" width="2.625" style="97" bestFit="1" customWidth="1"/>
    <col min="11" max="11" width="10.75390625" style="97" customWidth="1"/>
    <col min="12" max="16384" width="9.00390625" style="97" customWidth="1"/>
  </cols>
  <sheetData>
    <row r="1" spans="1:11" ht="18" customHeight="1" thickBot="1">
      <c r="A1" s="98" t="s">
        <v>333</v>
      </c>
      <c r="B1" s="99"/>
      <c r="C1" s="99"/>
      <c r="D1" s="99"/>
      <c r="E1" s="99"/>
      <c r="G1" s="377" t="s">
        <v>355</v>
      </c>
      <c r="H1" s="377"/>
      <c r="I1" s="377"/>
      <c r="J1" s="377"/>
      <c r="K1" s="377"/>
    </row>
    <row r="2" spans="1:11" ht="26.25" thickBot="1">
      <c r="A2" s="165"/>
      <c r="B2" s="166"/>
      <c r="C2" s="166"/>
      <c r="D2" s="251" t="s">
        <v>178</v>
      </c>
      <c r="E2" s="168"/>
      <c r="G2" s="165"/>
      <c r="H2" s="166"/>
      <c r="I2" s="166"/>
      <c r="J2" s="251" t="s">
        <v>178</v>
      </c>
      <c r="K2" s="168"/>
    </row>
    <row r="3" spans="1:11" ht="13.5" thickBot="1">
      <c r="A3" s="363" t="s">
        <v>173</v>
      </c>
      <c r="B3" s="364"/>
      <c r="C3" s="364"/>
      <c r="D3" s="244" t="s">
        <v>174</v>
      </c>
      <c r="E3" s="244">
        <v>1</v>
      </c>
      <c r="G3" s="363" t="s">
        <v>173</v>
      </c>
      <c r="H3" s="364"/>
      <c r="I3" s="364"/>
      <c r="J3" s="244" t="s">
        <v>174</v>
      </c>
      <c r="K3" s="244">
        <v>1</v>
      </c>
    </row>
    <row r="4" spans="1:11" ht="22.5" customHeight="1">
      <c r="A4" s="486" t="s">
        <v>334</v>
      </c>
      <c r="B4" s="487"/>
      <c r="C4" s="242" t="s">
        <v>335</v>
      </c>
      <c r="D4" s="161">
        <v>1</v>
      </c>
      <c r="E4" s="171">
        <v>6</v>
      </c>
      <c r="G4" s="488" t="s">
        <v>350</v>
      </c>
      <c r="H4" s="465"/>
      <c r="I4" s="466"/>
      <c r="J4" s="161">
        <v>1</v>
      </c>
      <c r="K4" s="171"/>
    </row>
    <row r="5" spans="1:11" ht="22.5" customHeight="1">
      <c r="A5" s="454"/>
      <c r="B5" s="455"/>
      <c r="C5" s="243" t="s">
        <v>336</v>
      </c>
      <c r="D5" s="248">
        <v>2</v>
      </c>
      <c r="E5" s="172">
        <v>121</v>
      </c>
      <c r="G5" s="170" t="s">
        <v>296</v>
      </c>
      <c r="H5" s="436" t="s">
        <v>163</v>
      </c>
      <c r="I5" s="437"/>
      <c r="J5" s="248">
        <v>2</v>
      </c>
      <c r="K5" s="172"/>
    </row>
    <row r="6" spans="1:11" ht="30.75" customHeight="1">
      <c r="A6" s="454"/>
      <c r="B6" s="455"/>
      <c r="C6" s="243" t="s">
        <v>337</v>
      </c>
      <c r="D6" s="248">
        <v>3</v>
      </c>
      <c r="E6" s="172"/>
      <c r="G6" s="454" t="s">
        <v>60</v>
      </c>
      <c r="H6" s="436" t="s">
        <v>351</v>
      </c>
      <c r="I6" s="437"/>
      <c r="J6" s="248">
        <v>3</v>
      </c>
      <c r="K6" s="172"/>
    </row>
    <row r="7" spans="1:11" ht="22.5" customHeight="1">
      <c r="A7" s="454"/>
      <c r="B7" s="455"/>
      <c r="C7" s="243" t="s">
        <v>338</v>
      </c>
      <c r="D7" s="248">
        <v>4</v>
      </c>
      <c r="E7" s="172"/>
      <c r="G7" s="454"/>
      <c r="H7" s="109" t="s">
        <v>296</v>
      </c>
      <c r="I7" s="243" t="s">
        <v>163</v>
      </c>
      <c r="J7" s="248">
        <v>4</v>
      </c>
      <c r="K7" s="172"/>
    </row>
    <row r="8" spans="1:11" ht="22.5" customHeight="1">
      <c r="A8" s="454"/>
      <c r="B8" s="455"/>
      <c r="C8" s="243" t="s">
        <v>339</v>
      </c>
      <c r="D8" s="248">
        <v>5</v>
      </c>
      <c r="E8" s="172"/>
      <c r="G8" s="454"/>
      <c r="H8" s="436" t="s">
        <v>352</v>
      </c>
      <c r="I8" s="437"/>
      <c r="J8" s="248">
        <v>5</v>
      </c>
      <c r="K8" s="172"/>
    </row>
    <row r="9" spans="1:11" ht="22.5" customHeight="1">
      <c r="A9" s="454"/>
      <c r="B9" s="455"/>
      <c r="C9" s="243" t="s">
        <v>340</v>
      </c>
      <c r="D9" s="248">
        <v>6</v>
      </c>
      <c r="E9" s="172">
        <v>1</v>
      </c>
      <c r="G9" s="454"/>
      <c r="H9" s="109" t="s">
        <v>296</v>
      </c>
      <c r="I9" s="243" t="s">
        <v>163</v>
      </c>
      <c r="J9" s="248">
        <v>6</v>
      </c>
      <c r="K9" s="172"/>
    </row>
    <row r="10" spans="1:11" ht="30.75" customHeight="1">
      <c r="A10" s="454"/>
      <c r="B10" s="455"/>
      <c r="C10" s="243" t="s">
        <v>341</v>
      </c>
      <c r="D10" s="248">
        <v>7</v>
      </c>
      <c r="E10" s="172"/>
      <c r="G10" s="454"/>
      <c r="H10" s="436" t="s">
        <v>353</v>
      </c>
      <c r="I10" s="437"/>
      <c r="J10" s="248">
        <v>7</v>
      </c>
      <c r="K10" s="172"/>
    </row>
    <row r="11" spans="1:11" ht="22.5" customHeight="1" thickBot="1">
      <c r="A11" s="454"/>
      <c r="B11" s="455"/>
      <c r="C11" s="243" t="s">
        <v>342</v>
      </c>
      <c r="D11" s="248">
        <v>8</v>
      </c>
      <c r="E11" s="172"/>
      <c r="G11" s="496"/>
      <c r="H11" s="250" t="s">
        <v>296</v>
      </c>
      <c r="I11" s="241" t="s">
        <v>163</v>
      </c>
      <c r="J11" s="249">
        <v>8</v>
      </c>
      <c r="K11" s="173"/>
    </row>
    <row r="12" spans="1:11" ht="20.25" customHeight="1" thickBot="1">
      <c r="A12" s="479" t="s">
        <v>356</v>
      </c>
      <c r="B12" s="480"/>
      <c r="C12" s="481"/>
      <c r="D12" s="494">
        <v>9</v>
      </c>
      <c r="E12" s="492"/>
      <c r="G12" s="489" t="s">
        <v>175</v>
      </c>
      <c r="H12" s="490"/>
      <c r="I12" s="490"/>
      <c r="J12" s="244">
        <v>9</v>
      </c>
      <c r="K12" s="174">
        <f>SUM(K4:K11)</f>
        <v>0</v>
      </c>
    </row>
    <row r="13" spans="1:11" ht="30" customHeight="1" thickBot="1">
      <c r="A13" s="482"/>
      <c r="B13" s="483"/>
      <c r="C13" s="484"/>
      <c r="D13" s="495"/>
      <c r="E13" s="493"/>
      <c r="G13" s="330"/>
      <c r="H13" s="330"/>
      <c r="I13" s="330"/>
      <c r="J13" s="331"/>
      <c r="K13" s="332"/>
    </row>
    <row r="14" spans="1:7" ht="18" customHeight="1" thickBot="1">
      <c r="A14" s="489" t="s">
        <v>175</v>
      </c>
      <c r="B14" s="490"/>
      <c r="C14" s="490"/>
      <c r="D14" s="244">
        <v>10</v>
      </c>
      <c r="E14" s="174">
        <f>SUM(E4:E12)</f>
        <v>128</v>
      </c>
      <c r="G14" s="235"/>
    </row>
    <row r="15" spans="1:7" ht="39" customHeight="1" thickBot="1">
      <c r="A15" s="491" t="s">
        <v>354</v>
      </c>
      <c r="B15" s="491"/>
      <c r="C15" s="491"/>
      <c r="D15" s="491"/>
      <c r="E15" s="491"/>
      <c r="G15" s="235"/>
    </row>
    <row r="16" spans="1:7" ht="26.25" thickBot="1">
      <c r="A16" s="165"/>
      <c r="B16" s="166"/>
      <c r="C16" s="166"/>
      <c r="D16" s="251" t="s">
        <v>178</v>
      </c>
      <c r="E16" s="168"/>
      <c r="G16" s="235"/>
    </row>
    <row r="17" spans="1:7" ht="13.5" thickBot="1">
      <c r="A17" s="363" t="s">
        <v>173</v>
      </c>
      <c r="B17" s="364"/>
      <c r="C17" s="364"/>
      <c r="D17" s="246" t="s">
        <v>174</v>
      </c>
      <c r="E17" s="244">
        <v>1</v>
      </c>
      <c r="G17" s="235"/>
    </row>
    <row r="18" spans="1:7" ht="34.5" customHeight="1">
      <c r="A18" s="488" t="s">
        <v>343</v>
      </c>
      <c r="B18" s="465"/>
      <c r="C18" s="466"/>
      <c r="D18" s="161">
        <v>1</v>
      </c>
      <c r="E18" s="171"/>
      <c r="G18" s="235"/>
    </row>
    <row r="19" spans="1:7" ht="18.75" customHeight="1">
      <c r="A19" s="485" t="s">
        <v>60</v>
      </c>
      <c r="B19" s="436" t="s">
        <v>344</v>
      </c>
      <c r="C19" s="437"/>
      <c r="D19" s="248">
        <v>2</v>
      </c>
      <c r="E19" s="172"/>
      <c r="G19" s="235"/>
    </row>
    <row r="20" spans="1:7" ht="18.75" customHeight="1">
      <c r="A20" s="485"/>
      <c r="B20" s="436" t="s">
        <v>345</v>
      </c>
      <c r="C20" s="437"/>
      <c r="D20" s="248">
        <v>3</v>
      </c>
      <c r="E20" s="172"/>
      <c r="G20" s="235"/>
    </row>
    <row r="21" spans="1:7" ht="34.5" customHeight="1">
      <c r="A21" s="447" t="s">
        <v>702</v>
      </c>
      <c r="B21" s="436"/>
      <c r="C21" s="437"/>
      <c r="D21" s="248">
        <v>4</v>
      </c>
      <c r="E21" s="172"/>
      <c r="G21" s="235"/>
    </row>
    <row r="22" spans="1:7" ht="18.75" customHeight="1">
      <c r="A22" s="169" t="s">
        <v>60</v>
      </c>
      <c r="B22" s="436" t="s">
        <v>701</v>
      </c>
      <c r="C22" s="437"/>
      <c r="D22" s="248">
        <v>5</v>
      </c>
      <c r="E22" s="172"/>
      <c r="G22" s="235"/>
    </row>
    <row r="23" spans="1:7" ht="18.75" customHeight="1">
      <c r="A23" s="447" t="s">
        <v>346</v>
      </c>
      <c r="B23" s="436"/>
      <c r="C23" s="437"/>
      <c r="D23" s="248">
        <v>6</v>
      </c>
      <c r="E23" s="172"/>
      <c r="G23" s="235"/>
    </row>
    <row r="24" spans="1:7" ht="18.75" customHeight="1">
      <c r="A24" s="485" t="s">
        <v>60</v>
      </c>
      <c r="B24" s="436" t="s">
        <v>344</v>
      </c>
      <c r="C24" s="437"/>
      <c r="D24" s="248">
        <v>7</v>
      </c>
      <c r="E24" s="172"/>
      <c r="G24" s="235"/>
    </row>
    <row r="25" spans="1:7" ht="18.75" customHeight="1">
      <c r="A25" s="485"/>
      <c r="B25" s="436" t="s">
        <v>345</v>
      </c>
      <c r="C25" s="437"/>
      <c r="D25" s="248">
        <v>8</v>
      </c>
      <c r="E25" s="172"/>
      <c r="G25" s="235"/>
    </row>
    <row r="26" spans="1:7" ht="50.25" customHeight="1">
      <c r="A26" s="447" t="s">
        <v>703</v>
      </c>
      <c r="B26" s="436"/>
      <c r="C26" s="437"/>
      <c r="D26" s="248">
        <v>9</v>
      </c>
      <c r="E26" s="172"/>
      <c r="G26" s="235"/>
    </row>
    <row r="27" spans="1:7" ht="18.75" customHeight="1">
      <c r="A27" s="169" t="s">
        <v>60</v>
      </c>
      <c r="B27" s="436" t="s">
        <v>701</v>
      </c>
      <c r="C27" s="437"/>
      <c r="D27" s="248">
        <v>10</v>
      </c>
      <c r="E27" s="172"/>
      <c r="G27" s="235"/>
    </row>
    <row r="28" spans="1:7" ht="34.5" customHeight="1">
      <c r="A28" s="447" t="s">
        <v>347</v>
      </c>
      <c r="B28" s="436"/>
      <c r="C28" s="437"/>
      <c r="D28" s="248">
        <v>11</v>
      </c>
      <c r="E28" s="172"/>
      <c r="G28" s="235"/>
    </row>
    <row r="29" spans="1:7" ht="18.75" customHeight="1">
      <c r="A29" s="485" t="s">
        <v>60</v>
      </c>
      <c r="B29" s="436" t="s">
        <v>344</v>
      </c>
      <c r="C29" s="437"/>
      <c r="D29" s="248">
        <v>12</v>
      </c>
      <c r="E29" s="172"/>
      <c r="G29" s="235"/>
    </row>
    <row r="30" spans="1:7" ht="18.75" customHeight="1">
      <c r="A30" s="485"/>
      <c r="B30" s="436" t="s">
        <v>345</v>
      </c>
      <c r="C30" s="437"/>
      <c r="D30" s="248">
        <v>13</v>
      </c>
      <c r="E30" s="172"/>
      <c r="G30" s="235"/>
    </row>
    <row r="31" spans="1:7" ht="50.25" customHeight="1">
      <c r="A31" s="447" t="s">
        <v>348</v>
      </c>
      <c r="B31" s="436"/>
      <c r="C31" s="437"/>
      <c r="D31" s="248">
        <v>14</v>
      </c>
      <c r="E31" s="172"/>
      <c r="G31" s="235"/>
    </row>
    <row r="32" spans="1:7" ht="18.75" customHeight="1">
      <c r="A32" s="169" t="s">
        <v>60</v>
      </c>
      <c r="B32" s="436" t="s">
        <v>344</v>
      </c>
      <c r="C32" s="437"/>
      <c r="D32" s="248">
        <v>15</v>
      </c>
      <c r="E32" s="172"/>
      <c r="G32" s="235"/>
    </row>
    <row r="33" spans="1:7" ht="34.5" customHeight="1">
      <c r="A33" s="447" t="s">
        <v>349</v>
      </c>
      <c r="B33" s="436"/>
      <c r="C33" s="437"/>
      <c r="D33" s="248">
        <v>16</v>
      </c>
      <c r="E33" s="172"/>
      <c r="G33" s="235"/>
    </row>
    <row r="34" spans="1:7" ht="18.75" customHeight="1" thickBot="1">
      <c r="A34" s="252" t="s">
        <v>60</v>
      </c>
      <c r="B34" s="463" t="s">
        <v>344</v>
      </c>
      <c r="C34" s="464"/>
      <c r="D34" s="249">
        <v>17</v>
      </c>
      <c r="E34" s="173"/>
      <c r="G34" s="235"/>
    </row>
    <row r="35" spans="1:7" ht="18.75" customHeight="1" thickBot="1">
      <c r="A35" s="489" t="s">
        <v>175</v>
      </c>
      <c r="B35" s="490"/>
      <c r="C35" s="490"/>
      <c r="D35" s="246">
        <v>18</v>
      </c>
      <c r="E35" s="174">
        <f>SUM(E18:E34)</f>
        <v>0</v>
      </c>
      <c r="G35" s="235"/>
    </row>
    <row r="36" ht="20.25" customHeight="1">
      <c r="G36" s="235"/>
    </row>
    <row r="37" ht="12.75">
      <c r="G37" s="235"/>
    </row>
    <row r="38" ht="12.75">
      <c r="G38" s="235"/>
    </row>
    <row r="39" ht="16.5" customHeight="1">
      <c r="G39" s="235"/>
    </row>
    <row r="40" ht="16.5" customHeight="1">
      <c r="G40" s="235"/>
    </row>
    <row r="41" ht="35.25" customHeight="1">
      <c r="G41" s="235"/>
    </row>
    <row r="42" ht="16.5" customHeight="1">
      <c r="G42" s="235"/>
    </row>
    <row r="43" ht="16.5" customHeight="1">
      <c r="G43" s="235"/>
    </row>
    <row r="44" ht="16.5" customHeight="1">
      <c r="G44" s="235"/>
    </row>
    <row r="45" ht="35.25" customHeight="1">
      <c r="G45" s="235"/>
    </row>
    <row r="46" ht="16.5" customHeight="1">
      <c r="G46" s="235"/>
    </row>
    <row r="49" ht="15.75">
      <c r="E49" s="116"/>
    </row>
  </sheetData>
  <sheetProtection sheet="1" objects="1" scenarios="1"/>
  <mergeCells count="38">
    <mergeCell ref="A35:C35"/>
    <mergeCell ref="H6:I6"/>
    <mergeCell ref="G1:K1"/>
    <mergeCell ref="G6:G11"/>
    <mergeCell ref="H5:I5"/>
    <mergeCell ref="H8:I8"/>
    <mergeCell ref="H10:I10"/>
    <mergeCell ref="A21:C21"/>
    <mergeCell ref="B22:C22"/>
    <mergeCell ref="A19:A20"/>
    <mergeCell ref="B34:C34"/>
    <mergeCell ref="G12:I12"/>
    <mergeCell ref="B25:C25"/>
    <mergeCell ref="G3:I3"/>
    <mergeCell ref="G4:I4"/>
    <mergeCell ref="A31:C31"/>
    <mergeCell ref="B29:C29"/>
    <mergeCell ref="B20:C20"/>
    <mergeCell ref="B19:C19"/>
    <mergeCell ref="A3:C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A33:C33"/>
    <mergeCell ref="B32:C32"/>
    <mergeCell ref="A28:C28"/>
    <mergeCell ref="B30:C30"/>
    <mergeCell ref="A12:C13"/>
    <mergeCell ref="A24:A25"/>
    <mergeCell ref="B24:C24"/>
    <mergeCell ref="A23:C23"/>
  </mergeCells>
  <dataValidations count="1">
    <dataValidation type="whole" operator="notBetween" allowBlank="1" showInputMessage="1" showErrorMessage="1" sqref="K4:K11 E18:E34 E4:E1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S63"/>
  <sheetViews>
    <sheetView showZeros="0" zoomScale="85" zoomScaleNormal="85" zoomScaleSheetLayoutView="100" workbookViewId="0" topLeftCell="K1">
      <selection activeCell="R25" sqref="R25:S26"/>
    </sheetView>
  </sheetViews>
  <sheetFormatPr defaultColWidth="9.00390625" defaultRowHeight="12.75"/>
  <cols>
    <col min="1" max="1" width="5.50390625" style="97" bestFit="1" customWidth="1"/>
    <col min="2" max="2" width="6.125" style="97" customWidth="1"/>
    <col min="3" max="3" width="20.125" style="97" customWidth="1"/>
    <col min="4" max="4" width="2.875" style="97" bestFit="1" customWidth="1"/>
    <col min="5" max="5" width="11.00390625" style="97" customWidth="1"/>
    <col min="6" max="6" width="15.50390625" style="97" customWidth="1"/>
    <col min="7" max="7" width="14.00390625" style="97" customWidth="1"/>
    <col min="8" max="8" width="10.75390625" style="97" customWidth="1"/>
    <col min="9" max="9" width="9.875" style="97" customWidth="1"/>
    <col min="10" max="10" width="0.12890625" style="97" customWidth="1"/>
    <col min="11" max="11" width="4.50390625" style="97" customWidth="1"/>
    <col min="12" max="12" width="5.625" style="97" bestFit="1" customWidth="1"/>
    <col min="13" max="13" width="16.00390625" style="97" customWidth="1"/>
    <col min="14" max="14" width="3.375" style="97" bestFit="1" customWidth="1"/>
    <col min="15" max="15" width="13.125" style="97" customWidth="1"/>
    <col min="16" max="16" width="12.25390625" style="97" customWidth="1"/>
    <col min="17" max="17" width="12.75390625" style="97" customWidth="1"/>
    <col min="18" max="18" width="15.375" style="97" customWidth="1"/>
    <col min="19" max="19" width="12.25390625" style="97" customWidth="1"/>
    <col min="20" max="16384" width="9.00390625" style="97" customWidth="1"/>
  </cols>
  <sheetData>
    <row r="1" spans="1:19" ht="51" customHeight="1" thickBot="1">
      <c r="A1" s="377" t="s">
        <v>399</v>
      </c>
      <c r="B1" s="377"/>
      <c r="C1" s="377"/>
      <c r="D1" s="377"/>
      <c r="E1" s="377"/>
      <c r="F1" s="377"/>
      <c r="G1" s="377"/>
      <c r="H1" s="377"/>
      <c r="I1" s="377"/>
      <c r="J1" s="99"/>
      <c r="K1" s="580" t="s">
        <v>99</v>
      </c>
      <c r="L1" s="580"/>
      <c r="M1" s="580"/>
      <c r="N1" s="580"/>
      <c r="O1" s="580"/>
      <c r="P1" s="580"/>
      <c r="Q1" s="580"/>
      <c r="R1" s="580"/>
      <c r="S1" s="580"/>
    </row>
    <row r="2" spans="1:19" ht="45.75" customHeight="1" thickBot="1">
      <c r="A2" s="156"/>
      <c r="B2" s="157"/>
      <c r="C2" s="158"/>
      <c r="D2" s="158"/>
      <c r="E2" s="158"/>
      <c r="F2" s="158"/>
      <c r="G2" s="159"/>
      <c r="H2" s="325" t="s">
        <v>178</v>
      </c>
      <c r="I2" s="160"/>
      <c r="J2" s="99"/>
      <c r="K2" s="526"/>
      <c r="L2" s="527"/>
      <c r="M2" s="528"/>
      <c r="N2" s="524" t="s">
        <v>178</v>
      </c>
      <c r="O2" s="516" t="s">
        <v>81</v>
      </c>
      <c r="P2" s="522" t="s">
        <v>54</v>
      </c>
      <c r="Q2" s="522" t="s">
        <v>413</v>
      </c>
      <c r="R2" s="520" t="s">
        <v>225</v>
      </c>
      <c r="S2" s="518" t="s">
        <v>82</v>
      </c>
    </row>
    <row r="3" spans="1:19" ht="19.5" customHeight="1" thickBot="1">
      <c r="A3" s="363" t="s">
        <v>173</v>
      </c>
      <c r="B3" s="364"/>
      <c r="C3" s="364"/>
      <c r="D3" s="364"/>
      <c r="E3" s="364"/>
      <c r="F3" s="364"/>
      <c r="G3" s="364"/>
      <c r="H3" s="244" t="s">
        <v>174</v>
      </c>
      <c r="I3" s="244">
        <v>1</v>
      </c>
      <c r="J3" s="99"/>
      <c r="K3" s="529"/>
      <c r="L3" s="530"/>
      <c r="M3" s="531"/>
      <c r="N3" s="525"/>
      <c r="O3" s="517"/>
      <c r="P3" s="523"/>
      <c r="Q3" s="523"/>
      <c r="R3" s="521"/>
      <c r="S3" s="519"/>
    </row>
    <row r="4" spans="1:19" ht="20.25" customHeight="1" thickBot="1">
      <c r="A4" s="488" t="s">
        <v>61</v>
      </c>
      <c r="B4" s="465"/>
      <c r="C4" s="465"/>
      <c r="D4" s="465"/>
      <c r="E4" s="465"/>
      <c r="F4" s="465"/>
      <c r="G4" s="465"/>
      <c r="H4" s="161">
        <v>1</v>
      </c>
      <c r="I4" s="162">
        <v>7</v>
      </c>
      <c r="J4" s="99"/>
      <c r="K4" s="581" t="s">
        <v>173</v>
      </c>
      <c r="L4" s="582"/>
      <c r="M4" s="583"/>
      <c r="N4" s="122" t="s">
        <v>174</v>
      </c>
      <c r="O4" s="123">
        <v>1</v>
      </c>
      <c r="P4" s="120">
        <v>2</v>
      </c>
      <c r="Q4" s="120">
        <v>3</v>
      </c>
      <c r="R4" s="120">
        <v>4</v>
      </c>
      <c r="S4" s="121">
        <v>5</v>
      </c>
    </row>
    <row r="5" spans="1:19" ht="20.25" customHeight="1">
      <c r="A5" s="447" t="s">
        <v>62</v>
      </c>
      <c r="B5" s="436"/>
      <c r="C5" s="436"/>
      <c r="D5" s="436"/>
      <c r="E5" s="436"/>
      <c r="F5" s="436"/>
      <c r="G5" s="436"/>
      <c r="H5" s="245">
        <v>2</v>
      </c>
      <c r="I5" s="163">
        <v>7</v>
      </c>
      <c r="J5" s="99"/>
      <c r="K5" s="584" t="s">
        <v>614</v>
      </c>
      <c r="L5" s="585"/>
      <c r="M5" s="586"/>
      <c r="N5" s="141">
        <v>1</v>
      </c>
      <c r="O5" s="220">
        <v>557</v>
      </c>
      <c r="P5" s="148">
        <v>251</v>
      </c>
      <c r="Q5" s="148">
        <v>116</v>
      </c>
      <c r="R5" s="148"/>
      <c r="S5" s="149">
        <v>228</v>
      </c>
    </row>
    <row r="6" spans="1:19" ht="32.25" customHeight="1">
      <c r="A6" s="454" t="s">
        <v>296</v>
      </c>
      <c r="B6" s="436" t="s">
        <v>63</v>
      </c>
      <c r="C6" s="436"/>
      <c r="D6" s="436"/>
      <c r="E6" s="436"/>
      <c r="F6" s="436"/>
      <c r="G6" s="436"/>
      <c r="H6" s="245">
        <v>3</v>
      </c>
      <c r="I6" s="163"/>
      <c r="J6" s="99"/>
      <c r="K6" s="427" t="s">
        <v>60</v>
      </c>
      <c r="L6" s="587" t="s">
        <v>231</v>
      </c>
      <c r="M6" s="588"/>
      <c r="N6" s="145">
        <v>2</v>
      </c>
      <c r="O6" s="87">
        <v>507</v>
      </c>
      <c r="P6" s="152">
        <v>201</v>
      </c>
      <c r="Q6" s="152">
        <v>116</v>
      </c>
      <c r="R6" s="152"/>
      <c r="S6" s="153">
        <v>228</v>
      </c>
    </row>
    <row r="7" spans="1:19" ht="20.25" customHeight="1" thickBot="1">
      <c r="A7" s="454"/>
      <c r="B7" s="109" t="s">
        <v>60</v>
      </c>
      <c r="C7" s="436" t="s">
        <v>64</v>
      </c>
      <c r="D7" s="436"/>
      <c r="E7" s="436"/>
      <c r="F7" s="436"/>
      <c r="G7" s="436"/>
      <c r="H7" s="245">
        <v>4</v>
      </c>
      <c r="I7" s="163"/>
      <c r="J7" s="99"/>
      <c r="K7" s="428"/>
      <c r="L7" s="589" t="s">
        <v>189</v>
      </c>
      <c r="M7" s="590"/>
      <c r="N7" s="145">
        <v>3</v>
      </c>
      <c r="O7" s="85">
        <v>50</v>
      </c>
      <c r="P7" s="154"/>
      <c r="Q7" s="154"/>
      <c r="R7" s="154"/>
      <c r="S7" s="155"/>
    </row>
    <row r="8" spans="1:19" ht="29.25" customHeight="1" thickBot="1">
      <c r="A8" s="454"/>
      <c r="B8" s="436" t="s">
        <v>100</v>
      </c>
      <c r="C8" s="436"/>
      <c r="D8" s="436"/>
      <c r="E8" s="436"/>
      <c r="F8" s="436"/>
      <c r="G8" s="436"/>
      <c r="H8" s="245">
        <v>5</v>
      </c>
      <c r="I8" s="163"/>
      <c r="J8" s="99"/>
      <c r="K8" s="591" t="s">
        <v>175</v>
      </c>
      <c r="L8" s="592"/>
      <c r="M8" s="593"/>
      <c r="N8" s="122">
        <v>4</v>
      </c>
      <c r="O8" s="182">
        <f>SUM(O5:O7)</f>
        <v>1114</v>
      </c>
      <c r="P8" s="142">
        <f>SUM(P5:P7)</f>
        <v>452</v>
      </c>
      <c r="Q8" s="142">
        <f>SUM(Q5:Q7)</f>
        <v>232</v>
      </c>
      <c r="R8" s="142">
        <f>SUM(R5:R7)</f>
        <v>0</v>
      </c>
      <c r="S8" s="143">
        <f>SUM(S5:S7)</f>
        <v>456</v>
      </c>
    </row>
    <row r="9" spans="1:19" ht="20.25" customHeight="1">
      <c r="A9" s="454"/>
      <c r="B9" s="436" t="s">
        <v>75</v>
      </c>
      <c r="C9" s="436"/>
      <c r="D9" s="436"/>
      <c r="E9" s="436"/>
      <c r="F9" s="436"/>
      <c r="G9" s="436"/>
      <c r="H9" s="245">
        <v>6</v>
      </c>
      <c r="I9" s="163"/>
      <c r="J9" s="99"/>
      <c r="K9" s="514" t="s">
        <v>406</v>
      </c>
      <c r="L9" s="514"/>
      <c r="M9" s="514"/>
      <c r="N9" s="514"/>
      <c r="O9" s="514"/>
      <c r="P9" s="514"/>
      <c r="Q9" s="514"/>
      <c r="R9" s="514"/>
      <c r="S9" s="514"/>
    </row>
    <row r="10" spans="1:19" ht="20.25" customHeight="1" thickBot="1">
      <c r="A10" s="548"/>
      <c r="B10" s="549" t="s">
        <v>400</v>
      </c>
      <c r="C10" s="550"/>
      <c r="D10" s="568" t="s">
        <v>402</v>
      </c>
      <c r="E10" s="569"/>
      <c r="F10" s="569"/>
      <c r="G10" s="570"/>
      <c r="H10" s="245">
        <v>7</v>
      </c>
      <c r="I10" s="163"/>
      <c r="J10" s="99"/>
      <c r="K10" s="515"/>
      <c r="L10" s="515"/>
      <c r="M10" s="515"/>
      <c r="N10" s="515"/>
      <c r="O10" s="515"/>
      <c r="P10" s="515"/>
      <c r="Q10" s="515"/>
      <c r="R10" s="515"/>
      <c r="S10" s="515"/>
    </row>
    <row r="11" spans="1:19" ht="20.25" customHeight="1" thickBot="1">
      <c r="A11" s="548"/>
      <c r="B11" s="551"/>
      <c r="C11" s="552"/>
      <c r="D11" s="568" t="s">
        <v>401</v>
      </c>
      <c r="E11" s="569"/>
      <c r="F11" s="569"/>
      <c r="G11" s="570"/>
      <c r="H11" s="245">
        <v>8</v>
      </c>
      <c r="I11" s="163"/>
      <c r="J11" s="99"/>
      <c r="K11" s="508"/>
      <c r="L11" s="509"/>
      <c r="M11" s="509"/>
      <c r="N11" s="509"/>
      <c r="O11" s="509"/>
      <c r="P11" s="509"/>
      <c r="Q11" s="510"/>
      <c r="R11" s="325" t="s">
        <v>178</v>
      </c>
      <c r="S11" s="160" t="s">
        <v>405</v>
      </c>
    </row>
    <row r="12" spans="1:19" ht="20.25" customHeight="1" thickBot="1">
      <c r="A12" s="548"/>
      <c r="B12" s="551"/>
      <c r="C12" s="552"/>
      <c r="D12" s="568" t="s">
        <v>403</v>
      </c>
      <c r="E12" s="569"/>
      <c r="F12" s="569"/>
      <c r="G12" s="570"/>
      <c r="H12" s="245">
        <v>9</v>
      </c>
      <c r="I12" s="163"/>
      <c r="J12" s="99"/>
      <c r="K12" s="363" t="s">
        <v>173</v>
      </c>
      <c r="L12" s="364"/>
      <c r="M12" s="364"/>
      <c r="N12" s="364"/>
      <c r="O12" s="364"/>
      <c r="P12" s="364"/>
      <c r="Q12" s="364"/>
      <c r="R12" s="244" t="s">
        <v>174</v>
      </c>
      <c r="S12" s="244">
        <v>1</v>
      </c>
    </row>
    <row r="13" spans="1:19" ht="20.25" customHeight="1">
      <c r="A13" s="548"/>
      <c r="B13" s="553"/>
      <c r="C13" s="554"/>
      <c r="D13" s="568" t="s">
        <v>404</v>
      </c>
      <c r="E13" s="569"/>
      <c r="F13" s="569"/>
      <c r="G13" s="570"/>
      <c r="H13" s="245">
        <v>10</v>
      </c>
      <c r="I13" s="163"/>
      <c r="J13" s="99"/>
      <c r="K13" s="488" t="s">
        <v>104</v>
      </c>
      <c r="L13" s="465"/>
      <c r="M13" s="465"/>
      <c r="N13" s="465"/>
      <c r="O13" s="465"/>
      <c r="P13" s="465"/>
      <c r="Q13" s="466"/>
      <c r="R13" s="161">
        <v>1</v>
      </c>
      <c r="S13" s="162">
        <v>1</v>
      </c>
    </row>
    <row r="14" spans="1:19" ht="20.25" customHeight="1" thickBot="1">
      <c r="A14" s="496"/>
      <c r="B14" s="463" t="s">
        <v>76</v>
      </c>
      <c r="C14" s="463"/>
      <c r="D14" s="463"/>
      <c r="E14" s="463"/>
      <c r="F14" s="463"/>
      <c r="G14" s="463"/>
      <c r="H14" s="245">
        <v>11</v>
      </c>
      <c r="I14" s="163"/>
      <c r="J14" s="99"/>
      <c r="K14" s="532" t="s">
        <v>407</v>
      </c>
      <c r="L14" s="436" t="s">
        <v>408</v>
      </c>
      <c r="M14" s="436"/>
      <c r="N14" s="436"/>
      <c r="O14" s="436"/>
      <c r="P14" s="436"/>
      <c r="Q14" s="437"/>
      <c r="R14" s="248">
        <v>2</v>
      </c>
      <c r="S14" s="163"/>
    </row>
    <row r="15" spans="1:19" ht="20.25" customHeight="1" thickBot="1">
      <c r="A15" s="489" t="s">
        <v>175</v>
      </c>
      <c r="B15" s="490"/>
      <c r="C15" s="490"/>
      <c r="D15" s="490"/>
      <c r="E15" s="490"/>
      <c r="F15" s="490"/>
      <c r="G15" s="490"/>
      <c r="H15" s="244">
        <v>12</v>
      </c>
      <c r="I15" s="164">
        <f>SUM(I4:I14)</f>
        <v>14</v>
      </c>
      <c r="J15" s="99"/>
      <c r="K15" s="532"/>
      <c r="L15" s="455" t="s">
        <v>101</v>
      </c>
      <c r="M15" s="436" t="s">
        <v>409</v>
      </c>
      <c r="N15" s="436"/>
      <c r="O15" s="436"/>
      <c r="P15" s="436"/>
      <c r="Q15" s="437"/>
      <c r="R15" s="248">
        <v>3</v>
      </c>
      <c r="S15" s="163"/>
    </row>
    <row r="16" spans="1:19" s="119" customFormat="1" ht="20.25" customHeight="1" thickBot="1">
      <c r="A16" s="555" t="s">
        <v>102</v>
      </c>
      <c r="B16" s="555"/>
      <c r="C16" s="555"/>
      <c r="D16" s="555"/>
      <c r="E16" s="555"/>
      <c r="F16" s="555"/>
      <c r="G16" s="555"/>
      <c r="H16" s="555"/>
      <c r="I16" s="555"/>
      <c r="J16" s="61"/>
      <c r="K16" s="532"/>
      <c r="L16" s="455"/>
      <c r="M16" s="436" t="s">
        <v>410</v>
      </c>
      <c r="N16" s="436"/>
      <c r="O16" s="436"/>
      <c r="P16" s="436"/>
      <c r="Q16" s="437"/>
      <c r="R16" s="248">
        <v>4</v>
      </c>
      <c r="S16" s="163"/>
    </row>
    <row r="17" spans="1:19" s="119" customFormat="1" ht="20.25" customHeight="1">
      <c r="A17" s="556"/>
      <c r="B17" s="557"/>
      <c r="C17" s="558"/>
      <c r="D17" s="545" t="s">
        <v>178</v>
      </c>
      <c r="E17" s="565" t="s">
        <v>77</v>
      </c>
      <c r="F17" s="566"/>
      <c r="G17" s="566"/>
      <c r="H17" s="567"/>
      <c r="I17" s="61"/>
      <c r="J17" s="61"/>
      <c r="K17" s="532"/>
      <c r="L17" s="436" t="s">
        <v>164</v>
      </c>
      <c r="M17" s="436"/>
      <c r="N17" s="436"/>
      <c r="O17" s="436"/>
      <c r="P17" s="436"/>
      <c r="Q17" s="437"/>
      <c r="R17" s="248">
        <v>5</v>
      </c>
      <c r="S17" s="163"/>
    </row>
    <row r="18" spans="1:19" s="119" customFormat="1" ht="20.25" customHeight="1">
      <c r="A18" s="559"/>
      <c r="B18" s="560"/>
      <c r="C18" s="561"/>
      <c r="D18" s="546"/>
      <c r="E18" s="505" t="s">
        <v>573</v>
      </c>
      <c r="F18" s="502" t="s">
        <v>78</v>
      </c>
      <c r="G18" s="502" t="s">
        <v>79</v>
      </c>
      <c r="H18" s="511" t="s">
        <v>80</v>
      </c>
      <c r="I18" s="61"/>
      <c r="J18" s="61"/>
      <c r="K18" s="532"/>
      <c r="L18" s="109" t="s">
        <v>101</v>
      </c>
      <c r="M18" s="436" t="s">
        <v>411</v>
      </c>
      <c r="N18" s="436"/>
      <c r="O18" s="436"/>
      <c r="P18" s="436"/>
      <c r="Q18" s="437"/>
      <c r="R18" s="248">
        <v>6</v>
      </c>
      <c r="S18" s="163"/>
    </row>
    <row r="19" spans="1:19" s="119" customFormat="1" ht="36.75" customHeight="1">
      <c r="A19" s="559"/>
      <c r="B19" s="560"/>
      <c r="C19" s="561"/>
      <c r="D19" s="546"/>
      <c r="E19" s="506"/>
      <c r="F19" s="503"/>
      <c r="G19" s="503"/>
      <c r="H19" s="512"/>
      <c r="I19" s="61"/>
      <c r="J19" s="61"/>
      <c r="K19" s="532"/>
      <c r="L19" s="436" t="s">
        <v>415</v>
      </c>
      <c r="M19" s="436"/>
      <c r="N19" s="436"/>
      <c r="O19" s="436"/>
      <c r="P19" s="436"/>
      <c r="Q19" s="437"/>
      <c r="R19" s="248">
        <v>7</v>
      </c>
      <c r="S19" s="163"/>
    </row>
    <row r="20" spans="1:19" s="119" customFormat="1" ht="20.25" customHeight="1" thickBot="1">
      <c r="A20" s="559"/>
      <c r="B20" s="560"/>
      <c r="C20" s="561"/>
      <c r="D20" s="546"/>
      <c r="E20" s="506"/>
      <c r="F20" s="503"/>
      <c r="G20" s="503"/>
      <c r="H20" s="512"/>
      <c r="I20" s="61"/>
      <c r="J20" s="61"/>
      <c r="K20" s="533"/>
      <c r="L20" s="463" t="s">
        <v>412</v>
      </c>
      <c r="M20" s="463"/>
      <c r="N20" s="463"/>
      <c r="O20" s="463"/>
      <c r="P20" s="463"/>
      <c r="Q20" s="464"/>
      <c r="R20" s="249">
        <v>8</v>
      </c>
      <c r="S20" s="334"/>
    </row>
    <row r="21" spans="1:19" s="119" customFormat="1" ht="20.25" customHeight="1" thickBot="1">
      <c r="A21" s="562"/>
      <c r="B21" s="563"/>
      <c r="C21" s="564"/>
      <c r="D21" s="547"/>
      <c r="E21" s="507"/>
      <c r="F21" s="504"/>
      <c r="G21" s="504"/>
      <c r="H21" s="513"/>
      <c r="I21" s="61"/>
      <c r="J21" s="61"/>
      <c r="K21" s="489" t="s">
        <v>175</v>
      </c>
      <c r="L21" s="490"/>
      <c r="M21" s="490"/>
      <c r="N21" s="490"/>
      <c r="O21" s="490"/>
      <c r="P21" s="490"/>
      <c r="Q21" s="490"/>
      <c r="R21" s="244">
        <v>9</v>
      </c>
      <c r="S21" s="164">
        <f>SUM(S13:S20)</f>
        <v>1</v>
      </c>
    </row>
    <row r="22" spans="1:19" s="119" customFormat="1" ht="14.25" customHeight="1" thickBot="1">
      <c r="A22" s="534" t="s">
        <v>173</v>
      </c>
      <c r="B22" s="535"/>
      <c r="C22" s="536"/>
      <c r="D22" s="139" t="s">
        <v>174</v>
      </c>
      <c r="E22" s="239">
        <v>1</v>
      </c>
      <c r="F22" s="240">
        <v>2</v>
      </c>
      <c r="G22" s="240">
        <v>3</v>
      </c>
      <c r="H22" s="140">
        <v>4</v>
      </c>
      <c r="I22" s="61"/>
      <c r="J22" s="61"/>
      <c r="K22" s="61"/>
      <c r="L22" s="61"/>
      <c r="M22" s="61"/>
      <c r="N22" s="61"/>
      <c r="O22" s="61"/>
      <c r="P22" s="147"/>
      <c r="Q22" s="146"/>
      <c r="R22" s="146"/>
      <c r="S22" s="61"/>
    </row>
    <row r="23" spans="1:19" s="119" customFormat="1" ht="30" customHeight="1">
      <c r="A23" s="537" t="s">
        <v>83</v>
      </c>
      <c r="B23" s="538"/>
      <c r="C23" s="539"/>
      <c r="D23" s="136">
        <v>1</v>
      </c>
      <c r="E23" s="256">
        <v>1</v>
      </c>
      <c r="F23" s="150"/>
      <c r="G23" s="150"/>
      <c r="H23" s="151"/>
      <c r="I23" s="61"/>
      <c r="J23" s="335"/>
      <c r="K23" s="499" t="s">
        <v>476</v>
      </c>
      <c r="L23" s="499"/>
      <c r="M23" s="499"/>
      <c r="N23" s="499"/>
      <c r="O23" s="499"/>
      <c r="P23" s="500" t="s">
        <v>119</v>
      </c>
      <c r="Q23" s="501"/>
      <c r="R23" s="497" t="s">
        <v>414</v>
      </c>
      <c r="S23" s="498"/>
    </row>
    <row r="24" spans="1:19" s="119" customFormat="1" ht="39.75" customHeight="1">
      <c r="A24" s="267" t="s">
        <v>60</v>
      </c>
      <c r="B24" s="540" t="s">
        <v>84</v>
      </c>
      <c r="C24" s="541"/>
      <c r="D24" s="137">
        <v>2</v>
      </c>
      <c r="E24" s="257"/>
      <c r="F24" s="152"/>
      <c r="G24" s="152"/>
      <c r="H24" s="153"/>
      <c r="I24" s="61"/>
      <c r="J24" s="335"/>
      <c r="K24" s="499"/>
      <c r="L24" s="499"/>
      <c r="M24" s="499"/>
      <c r="N24" s="499"/>
      <c r="O24" s="499"/>
      <c r="P24" s="501"/>
      <c r="Q24" s="501"/>
      <c r="R24" s="498"/>
      <c r="S24" s="498"/>
    </row>
    <row r="25" spans="1:19" s="119" customFormat="1" ht="30" customHeight="1">
      <c r="A25" s="542" t="s">
        <v>85</v>
      </c>
      <c r="B25" s="543"/>
      <c r="C25" s="544"/>
      <c r="D25" s="137">
        <v>3</v>
      </c>
      <c r="E25" s="257">
        <v>1</v>
      </c>
      <c r="F25" s="152"/>
      <c r="G25" s="152"/>
      <c r="H25" s="153"/>
      <c r="I25" s="61"/>
      <c r="J25" s="335"/>
      <c r="K25" s="499" t="s">
        <v>117</v>
      </c>
      <c r="L25" s="499"/>
      <c r="M25" s="499"/>
      <c r="N25" s="499"/>
      <c r="O25" s="499"/>
      <c r="P25" s="500" t="s">
        <v>118</v>
      </c>
      <c r="Q25" s="501"/>
      <c r="R25" s="497" t="s">
        <v>414</v>
      </c>
      <c r="S25" s="498"/>
    </row>
    <row r="26" spans="1:19" s="119" customFormat="1" ht="43.5" customHeight="1">
      <c r="A26" s="577" t="s">
        <v>86</v>
      </c>
      <c r="B26" s="543" t="s">
        <v>87</v>
      </c>
      <c r="C26" s="544"/>
      <c r="D26" s="137">
        <v>4</v>
      </c>
      <c r="E26" s="257">
        <v>1</v>
      </c>
      <c r="F26" s="152"/>
      <c r="G26" s="152"/>
      <c r="H26" s="153"/>
      <c r="I26" s="61"/>
      <c r="J26" s="335"/>
      <c r="K26" s="499"/>
      <c r="L26" s="499"/>
      <c r="M26" s="499"/>
      <c r="N26" s="499"/>
      <c r="O26" s="499"/>
      <c r="P26" s="501"/>
      <c r="Q26" s="501"/>
      <c r="R26" s="498"/>
      <c r="S26" s="498"/>
    </row>
    <row r="27" spans="1:19" s="119" customFormat="1" ht="18" customHeight="1">
      <c r="A27" s="577"/>
      <c r="B27" s="543" t="s">
        <v>164</v>
      </c>
      <c r="C27" s="544"/>
      <c r="D27" s="137">
        <v>5</v>
      </c>
      <c r="E27" s="257"/>
      <c r="F27" s="152"/>
      <c r="G27" s="152"/>
      <c r="H27" s="153"/>
      <c r="I27" s="61"/>
      <c r="J27" s="335"/>
      <c r="K27" s="499" t="s">
        <v>641</v>
      </c>
      <c r="L27" s="499"/>
      <c r="M27" s="499"/>
      <c r="N27" s="499"/>
      <c r="O27" s="499"/>
      <c r="P27" s="500" t="s">
        <v>477</v>
      </c>
      <c r="Q27" s="501"/>
      <c r="R27" s="497" t="s">
        <v>414</v>
      </c>
      <c r="S27" s="498"/>
    </row>
    <row r="28" spans="1:19" s="119" customFormat="1" ht="30" customHeight="1">
      <c r="A28" s="577"/>
      <c r="B28" s="254" t="s">
        <v>296</v>
      </c>
      <c r="C28" s="255" t="s">
        <v>88</v>
      </c>
      <c r="D28" s="137">
        <v>6</v>
      </c>
      <c r="E28" s="257"/>
      <c r="F28" s="152"/>
      <c r="G28" s="152"/>
      <c r="H28" s="153"/>
      <c r="I28" s="61"/>
      <c r="J28" s="335"/>
      <c r="K28" s="499"/>
      <c r="L28" s="499"/>
      <c r="M28" s="499"/>
      <c r="N28" s="499"/>
      <c r="O28" s="499"/>
      <c r="P28" s="501"/>
      <c r="Q28" s="501"/>
      <c r="R28" s="498"/>
      <c r="S28" s="498"/>
    </row>
    <row r="29" spans="1:19" s="119" customFormat="1" ht="43.5" customHeight="1">
      <c r="A29" s="577"/>
      <c r="B29" s="540" t="s">
        <v>103</v>
      </c>
      <c r="C29" s="541"/>
      <c r="D29" s="137">
        <v>7</v>
      </c>
      <c r="E29" s="257"/>
      <c r="F29" s="152"/>
      <c r="G29" s="152"/>
      <c r="H29" s="153"/>
      <c r="I29" s="61"/>
      <c r="J29" s="335"/>
      <c r="K29" s="578" t="s">
        <v>478</v>
      </c>
      <c r="L29" s="578"/>
      <c r="M29" s="578"/>
      <c r="N29" s="578"/>
      <c r="O29" s="578"/>
      <c r="P29" s="578"/>
      <c r="Q29" s="578"/>
      <c r="R29" s="578"/>
      <c r="S29" s="578"/>
    </row>
    <row r="30" spans="1:19" s="119" customFormat="1" ht="43.5" customHeight="1">
      <c r="A30" s="577"/>
      <c r="B30" s="543" t="s">
        <v>90</v>
      </c>
      <c r="C30" s="544"/>
      <c r="D30" s="137">
        <v>8</v>
      </c>
      <c r="E30" s="257"/>
      <c r="F30" s="152"/>
      <c r="G30" s="152"/>
      <c r="H30" s="153"/>
      <c r="I30" s="61"/>
      <c r="J30" s="335"/>
      <c r="K30" s="61" t="s">
        <v>479</v>
      </c>
      <c r="L30" s="61"/>
      <c r="M30" s="61"/>
      <c r="N30" s="61"/>
      <c r="O30" s="61"/>
      <c r="P30" s="61"/>
      <c r="Q30" s="61"/>
      <c r="R30" s="61"/>
      <c r="S30" s="61"/>
    </row>
    <row r="31" spans="1:19" s="119" customFormat="1" ht="18" customHeight="1">
      <c r="A31" s="542" t="s">
        <v>91</v>
      </c>
      <c r="B31" s="543"/>
      <c r="C31" s="544"/>
      <c r="D31" s="137">
        <v>9</v>
      </c>
      <c r="E31" s="257"/>
      <c r="F31" s="152"/>
      <c r="G31" s="152"/>
      <c r="H31" s="153"/>
      <c r="I31" s="61"/>
      <c r="J31" s="335"/>
      <c r="K31" s="61" t="s">
        <v>642</v>
      </c>
      <c r="L31" s="61"/>
      <c r="M31" s="579"/>
      <c r="N31" s="579"/>
      <c r="O31" s="579"/>
      <c r="P31" s="61"/>
      <c r="Q31" s="61"/>
      <c r="R31" s="61"/>
      <c r="S31" s="61"/>
    </row>
    <row r="32" spans="1:19" s="119" customFormat="1" ht="18" customHeight="1">
      <c r="A32" s="542" t="s">
        <v>92</v>
      </c>
      <c r="B32" s="543"/>
      <c r="C32" s="544"/>
      <c r="D32" s="137">
        <v>10</v>
      </c>
      <c r="E32" s="257"/>
      <c r="F32" s="152"/>
      <c r="G32" s="152"/>
      <c r="H32" s="153"/>
      <c r="I32" s="61"/>
      <c r="J32" s="335"/>
      <c r="K32" s="61" t="s">
        <v>643</v>
      </c>
      <c r="L32" s="61"/>
      <c r="M32" s="62"/>
      <c r="N32" s="62"/>
      <c r="O32" s="62"/>
      <c r="P32" s="61"/>
      <c r="Q32" s="61" t="s">
        <v>574</v>
      </c>
      <c r="R32" s="61"/>
      <c r="S32" s="61"/>
    </row>
    <row r="33" spans="1:19" s="119" customFormat="1" ht="30" customHeight="1" thickBot="1">
      <c r="A33" s="571" t="s">
        <v>93</v>
      </c>
      <c r="B33" s="572"/>
      <c r="C33" s="573"/>
      <c r="D33" s="138">
        <v>11</v>
      </c>
      <c r="E33" s="258"/>
      <c r="F33" s="154"/>
      <c r="G33" s="154"/>
      <c r="H33" s="155"/>
      <c r="I33" s="61"/>
      <c r="J33" s="335"/>
      <c r="K33" s="61"/>
      <c r="L33" s="61"/>
      <c r="M33" s="61"/>
      <c r="N33" s="61"/>
      <c r="O33" s="61"/>
      <c r="P33" s="61"/>
      <c r="Q33" s="61"/>
      <c r="R33" s="61"/>
      <c r="S33" s="61"/>
    </row>
    <row r="34" spans="1:19" s="119" customFormat="1" ht="16.5" customHeight="1" thickBot="1">
      <c r="A34" s="574" t="s">
        <v>175</v>
      </c>
      <c r="B34" s="575"/>
      <c r="C34" s="576"/>
      <c r="D34" s="139">
        <v>12</v>
      </c>
      <c r="E34" s="182">
        <f>SUM(E23:E33)</f>
        <v>3</v>
      </c>
      <c r="F34" s="142">
        <f>SUM(F23:F33)</f>
        <v>0</v>
      </c>
      <c r="G34" s="142">
        <f>SUM(G23:G33)</f>
        <v>0</v>
      </c>
      <c r="H34" s="143">
        <f>SUM(H23:H33)</f>
        <v>0</v>
      </c>
      <c r="I34" s="61"/>
      <c r="J34" s="335"/>
      <c r="K34" s="61"/>
      <c r="L34" s="61"/>
      <c r="M34" s="61"/>
      <c r="N34" s="61"/>
      <c r="O34" s="61"/>
      <c r="P34" s="61"/>
      <c r="Q34" s="61"/>
      <c r="R34" s="61"/>
      <c r="S34" s="61"/>
    </row>
    <row r="35" spans="11:19" s="144" customFormat="1" ht="12.75">
      <c r="K35" s="119"/>
      <c r="L35" s="119"/>
      <c r="M35" s="119"/>
      <c r="N35" s="119"/>
      <c r="O35" s="119"/>
      <c r="P35" s="119"/>
      <c r="Q35" s="119"/>
      <c r="R35" s="119"/>
      <c r="S35" s="119"/>
    </row>
    <row r="36" spans="11:19" s="144" customFormat="1" ht="12.75">
      <c r="K36" s="119"/>
      <c r="L36" s="119"/>
      <c r="M36" s="119"/>
      <c r="N36" s="119"/>
      <c r="O36" s="119"/>
      <c r="P36" s="119"/>
      <c r="Q36" s="119"/>
      <c r="R36" s="119"/>
      <c r="S36" s="119"/>
    </row>
    <row r="37" spans="11:19" s="144" customFormat="1" ht="12.75">
      <c r="K37" s="119"/>
      <c r="L37" s="119"/>
      <c r="M37" s="119"/>
      <c r="N37" s="119"/>
      <c r="O37" s="119"/>
      <c r="P37" s="119"/>
      <c r="Q37" s="119"/>
      <c r="R37" s="119"/>
      <c r="S37" s="119"/>
    </row>
    <row r="38" spans="11:19" s="144" customFormat="1" ht="12.75">
      <c r="K38" s="119"/>
      <c r="L38" s="119"/>
      <c r="M38" s="119"/>
      <c r="N38" s="119"/>
      <c r="O38" s="119"/>
      <c r="P38" s="119"/>
      <c r="Q38" s="119"/>
      <c r="R38" s="119"/>
      <c r="S38" s="119"/>
    </row>
    <row r="39" s="144" customFormat="1" ht="12.75">
      <c r="K39" s="236"/>
    </row>
    <row r="40" s="144" customFormat="1" ht="12.75">
      <c r="K40" s="236"/>
    </row>
    <row r="41" s="144" customFormat="1" ht="12.75">
      <c r="K41" s="236"/>
    </row>
    <row r="42" s="144" customFormat="1" ht="12.75">
      <c r="K42" s="236"/>
    </row>
    <row r="43" s="144" customFormat="1" ht="12.75">
      <c r="K43" s="236"/>
    </row>
    <row r="44" s="144" customFormat="1" ht="12.75">
      <c r="K44" s="236"/>
    </row>
    <row r="45" s="144" customFormat="1" ht="12.75"/>
    <row r="46" spans="11:19" s="119" customFormat="1" ht="12.75"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1:19" s="119" customFormat="1" ht="12.75"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1:19" s="119" customFormat="1" ht="12.75"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1:19" s="119" customFormat="1" ht="12.75">
      <c r="K49" s="144"/>
      <c r="L49" s="144"/>
      <c r="M49" s="144"/>
      <c r="N49" s="144"/>
      <c r="O49" s="144"/>
      <c r="P49" s="144"/>
      <c r="Q49" s="144"/>
      <c r="R49" s="144"/>
      <c r="S49" s="144"/>
    </row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pans="11:19" ht="12.75">
      <c r="K60" s="119"/>
      <c r="L60" s="119"/>
      <c r="M60" s="119"/>
      <c r="N60" s="119"/>
      <c r="O60" s="119"/>
      <c r="P60" s="119"/>
      <c r="Q60" s="119"/>
      <c r="R60" s="119"/>
      <c r="S60" s="119"/>
    </row>
    <row r="61" spans="11:19" ht="12.75">
      <c r="K61" s="119"/>
      <c r="L61" s="119"/>
      <c r="M61" s="119"/>
      <c r="N61" s="119"/>
      <c r="O61" s="119"/>
      <c r="P61" s="119"/>
      <c r="Q61" s="119"/>
      <c r="R61" s="119"/>
      <c r="S61" s="119"/>
    </row>
    <row r="62" spans="11:19" ht="12.75">
      <c r="K62" s="119"/>
      <c r="L62" s="119"/>
      <c r="M62" s="119"/>
      <c r="N62" s="119"/>
      <c r="O62" s="119"/>
      <c r="P62" s="119"/>
      <c r="Q62" s="119"/>
      <c r="R62" s="119"/>
      <c r="S62" s="119"/>
    </row>
    <row r="63" spans="11:19" ht="12.75">
      <c r="K63" s="119"/>
      <c r="L63" s="119"/>
      <c r="M63" s="119"/>
      <c r="N63" s="119"/>
      <c r="O63" s="119"/>
      <c r="P63" s="119"/>
      <c r="Q63" s="119"/>
      <c r="R63" s="119"/>
      <c r="S63" s="119"/>
    </row>
  </sheetData>
  <sheetProtection sheet="1" objects="1" scenarios="1"/>
  <mergeCells count="76">
    <mergeCell ref="K29:S29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A33:C33"/>
    <mergeCell ref="A34:C34"/>
    <mergeCell ref="A26:A30"/>
    <mergeCell ref="B27:C27"/>
    <mergeCell ref="A32:C32"/>
    <mergeCell ref="B29:C29"/>
    <mergeCell ref="B30:C30"/>
    <mergeCell ref="B26:C26"/>
    <mergeCell ref="A31:C31"/>
    <mergeCell ref="A16:I16"/>
    <mergeCell ref="A17:C21"/>
    <mergeCell ref="C7:G7"/>
    <mergeCell ref="B8:G8"/>
    <mergeCell ref="B14:G14"/>
    <mergeCell ref="E17:H17"/>
    <mergeCell ref="D13:G13"/>
    <mergeCell ref="D12:G12"/>
    <mergeCell ref="D11:G11"/>
    <mergeCell ref="D10:G10"/>
    <mergeCell ref="B6:G6"/>
    <mergeCell ref="B9:G9"/>
    <mergeCell ref="A1:I1"/>
    <mergeCell ref="D17:D21"/>
    <mergeCell ref="A15:G15"/>
    <mergeCell ref="A3:G3"/>
    <mergeCell ref="A4:G4"/>
    <mergeCell ref="A5:G5"/>
    <mergeCell ref="A6:A14"/>
    <mergeCell ref="B10:C13"/>
    <mergeCell ref="A22:C22"/>
    <mergeCell ref="A23:C23"/>
    <mergeCell ref="B24:C24"/>
    <mergeCell ref="A25:C25"/>
    <mergeCell ref="K13:Q13"/>
    <mergeCell ref="K27:O28"/>
    <mergeCell ref="P27:Q28"/>
    <mergeCell ref="L14:Q14"/>
    <mergeCell ref="M15:Q15"/>
    <mergeCell ref="L17:Q17"/>
    <mergeCell ref="H18:H21"/>
    <mergeCell ref="K9:S10"/>
    <mergeCell ref="O2:O3"/>
    <mergeCell ref="S2:S3"/>
    <mergeCell ref="R2:R3"/>
    <mergeCell ref="Q2:Q3"/>
    <mergeCell ref="P2:P3"/>
    <mergeCell ref="N2:N3"/>
    <mergeCell ref="K2:M3"/>
    <mergeCell ref="K14:K20"/>
    <mergeCell ref="G18:G21"/>
    <mergeCell ref="F18:F21"/>
    <mergeCell ref="E18:E21"/>
    <mergeCell ref="K11:Q11"/>
    <mergeCell ref="K21:Q21"/>
    <mergeCell ref="M16:Q16"/>
    <mergeCell ref="L15:L16"/>
    <mergeCell ref="M18:Q18"/>
    <mergeCell ref="L19:Q19"/>
    <mergeCell ref="L20:Q20"/>
    <mergeCell ref="R27:S28"/>
    <mergeCell ref="K25:O26"/>
    <mergeCell ref="P25:Q26"/>
    <mergeCell ref="K23:O24"/>
    <mergeCell ref="R23:S24"/>
    <mergeCell ref="P23:Q24"/>
    <mergeCell ref="R25:S26"/>
  </mergeCells>
  <dataValidations count="2">
    <dataValidation type="whole" operator="notBetween" allowBlank="1" showInputMessage="1" showErrorMessage="1" errorTitle="Робота органів слідства" sqref="O5:S7 E23:H33">
      <formula1>-100</formula1>
      <formula2>0</formula2>
    </dataValidation>
    <dataValidation type="whole" operator="notBetween" allowBlank="1" showInputMessage="1" showErrorMessage="1" sqref="I4:I14 S13:S20">
      <formula1>-100</formula1>
      <formula2>0</formula2>
    </dataValidation>
  </dataValidations>
  <printOptions horizontalCentered="1"/>
  <pageMargins left="0.3937007874015748" right="0.3937007874015748" top="0.3937007874015748" bottom="1.1811023622047245" header="0.1968503937007874" footer="0.1968503937007874"/>
  <pageSetup fitToWidth="2" fitToHeight="1" horizontalDpi="600" verticalDpi="600" orientation="portrait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24"/>
  <sheetViews>
    <sheetView showZeros="0" zoomScaleSheetLayoutView="85" workbookViewId="0" topLeftCell="A16">
      <selection activeCell="E21" sqref="E21:G22"/>
    </sheetView>
  </sheetViews>
  <sheetFormatPr defaultColWidth="9.00390625" defaultRowHeight="12.75"/>
  <cols>
    <col min="1" max="1" width="10.50390625" style="119" customWidth="1"/>
    <col min="2" max="2" width="6.375" style="119" customWidth="1"/>
    <col min="3" max="3" width="16.875" style="119" customWidth="1"/>
    <col min="4" max="4" width="9.375" style="119" customWidth="1"/>
    <col min="5" max="5" width="3.50390625" style="119" customWidth="1"/>
    <col min="6" max="7" width="10.75390625" style="119" customWidth="1"/>
    <col min="8" max="8" width="11.625" style="119" customWidth="1"/>
    <col min="9" max="9" width="15.375" style="119" customWidth="1"/>
    <col min="10" max="16384" width="9.00390625" style="119" customWidth="1"/>
  </cols>
  <sheetData>
    <row r="1" spans="2:9" ht="26.25" customHeight="1">
      <c r="B1" s="293"/>
      <c r="C1" s="293"/>
      <c r="D1" s="293"/>
      <c r="E1" s="293"/>
      <c r="F1" s="293"/>
      <c r="G1" s="293"/>
      <c r="H1" s="293"/>
      <c r="I1" s="294" t="s">
        <v>834</v>
      </c>
    </row>
    <row r="2" spans="1:9" ht="33.75" customHeight="1" thickBot="1">
      <c r="A2" s="626" t="s">
        <v>575</v>
      </c>
      <c r="B2" s="626"/>
      <c r="C2" s="626"/>
      <c r="D2" s="626"/>
      <c r="E2" s="626"/>
      <c r="F2" s="626"/>
      <c r="G2" s="626"/>
      <c r="H2" s="626"/>
      <c r="I2" s="626"/>
    </row>
    <row r="3" spans="1:9" ht="24" customHeight="1" thickBot="1">
      <c r="A3" s="627" t="s">
        <v>239</v>
      </c>
      <c r="B3" s="627"/>
      <c r="C3" s="627"/>
      <c r="D3" s="627"/>
      <c r="E3" s="628" t="s">
        <v>178</v>
      </c>
      <c r="F3" s="629" t="s">
        <v>232</v>
      </c>
      <c r="G3" s="630" t="s">
        <v>60</v>
      </c>
      <c r="H3" s="631"/>
      <c r="I3" s="632"/>
    </row>
    <row r="4" spans="1:9" ht="63.75" customHeight="1" thickBot="1">
      <c r="A4" s="627"/>
      <c r="B4" s="627"/>
      <c r="C4" s="627"/>
      <c r="D4" s="627"/>
      <c r="E4" s="628"/>
      <c r="F4" s="629"/>
      <c r="G4" s="295" t="s">
        <v>240</v>
      </c>
      <c r="H4" s="296" t="s">
        <v>241</v>
      </c>
      <c r="I4" s="297" t="s">
        <v>242</v>
      </c>
    </row>
    <row r="5" spans="1:9" ht="15" customHeight="1" thickBot="1">
      <c r="A5" s="633" t="s">
        <v>173</v>
      </c>
      <c r="B5" s="634"/>
      <c r="C5" s="634"/>
      <c r="D5" s="635"/>
      <c r="E5" s="298" t="s">
        <v>174</v>
      </c>
      <c r="F5" s="299">
        <v>1</v>
      </c>
      <c r="G5" s="300">
        <v>2</v>
      </c>
      <c r="H5" s="301">
        <v>3</v>
      </c>
      <c r="I5" s="302">
        <v>4</v>
      </c>
    </row>
    <row r="6" spans="1:11" ht="61.5" customHeight="1">
      <c r="A6" s="636" t="s">
        <v>576</v>
      </c>
      <c r="B6" s="637"/>
      <c r="C6" s="638"/>
      <c r="D6" s="639"/>
      <c r="E6" s="303">
        <v>1</v>
      </c>
      <c r="F6" s="287">
        <v>251</v>
      </c>
      <c r="G6" s="86">
        <v>50</v>
      </c>
      <c r="H6" s="117">
        <v>108</v>
      </c>
      <c r="I6" s="110">
        <v>93</v>
      </c>
      <c r="K6" s="183"/>
    </row>
    <row r="7" spans="1:11" ht="44.25" customHeight="1">
      <c r="A7" s="640" t="s">
        <v>190</v>
      </c>
      <c r="B7" s="609" t="s">
        <v>243</v>
      </c>
      <c r="C7" s="610"/>
      <c r="D7" s="611"/>
      <c r="E7" s="304">
        <v>2</v>
      </c>
      <c r="F7" s="288"/>
      <c r="G7" s="87"/>
      <c r="H7" s="129"/>
      <c r="I7" s="126"/>
      <c r="K7" s="183"/>
    </row>
    <row r="8" spans="1:11" ht="32.25" customHeight="1">
      <c r="A8" s="640"/>
      <c r="B8" s="609" t="s">
        <v>244</v>
      </c>
      <c r="C8" s="610"/>
      <c r="D8" s="611"/>
      <c r="E8" s="305">
        <v>3</v>
      </c>
      <c r="F8" s="288">
        <v>104</v>
      </c>
      <c r="G8" s="87" t="s">
        <v>577</v>
      </c>
      <c r="H8" s="129">
        <v>104</v>
      </c>
      <c r="I8" s="126"/>
      <c r="K8" s="183"/>
    </row>
    <row r="9" spans="1:11" ht="32.25" customHeight="1">
      <c r="A9" s="595" t="s">
        <v>246</v>
      </c>
      <c r="B9" s="598" t="s">
        <v>247</v>
      </c>
      <c r="C9" s="599"/>
      <c r="D9" s="600"/>
      <c r="E9" s="304">
        <v>4</v>
      </c>
      <c r="F9" s="289">
        <v>158</v>
      </c>
      <c r="G9" s="87">
        <v>50</v>
      </c>
      <c r="H9" s="129">
        <v>108</v>
      </c>
      <c r="I9" s="126"/>
      <c r="K9" s="183"/>
    </row>
    <row r="10" spans="1:11" ht="32.25" customHeight="1">
      <c r="A10" s="596"/>
      <c r="B10" s="601" t="s">
        <v>248</v>
      </c>
      <c r="C10" s="602"/>
      <c r="D10" s="603"/>
      <c r="E10" s="306">
        <v>5</v>
      </c>
      <c r="F10" s="288"/>
      <c r="G10" s="275"/>
      <c r="H10" s="276"/>
      <c r="I10" s="277"/>
      <c r="K10" s="183"/>
    </row>
    <row r="11" spans="1:11" s="144" customFormat="1" ht="32.25" customHeight="1">
      <c r="A11" s="596"/>
      <c r="B11" s="604" t="s">
        <v>249</v>
      </c>
      <c r="C11" s="605"/>
      <c r="D11" s="307" t="s">
        <v>250</v>
      </c>
      <c r="E11" s="308">
        <v>6</v>
      </c>
      <c r="F11" s="290"/>
      <c r="G11" s="87"/>
      <c r="H11" s="129"/>
      <c r="I11" s="126"/>
      <c r="K11" s="183"/>
    </row>
    <row r="12" spans="1:11" s="144" customFormat="1" ht="32.25" customHeight="1">
      <c r="A12" s="597"/>
      <c r="B12" s="606"/>
      <c r="C12" s="607"/>
      <c r="D12" s="307" t="s">
        <v>251</v>
      </c>
      <c r="E12" s="309">
        <v>7</v>
      </c>
      <c r="F12" s="290"/>
      <c r="G12" s="87"/>
      <c r="H12" s="129"/>
      <c r="I12" s="126"/>
      <c r="K12" s="183"/>
    </row>
    <row r="13" spans="1:11" s="144" customFormat="1" ht="65.25" customHeight="1">
      <c r="A13" s="608" t="s">
        <v>578</v>
      </c>
      <c r="B13" s="609"/>
      <c r="C13" s="610"/>
      <c r="D13" s="611"/>
      <c r="E13" s="304">
        <v>8</v>
      </c>
      <c r="F13" s="328">
        <v>78</v>
      </c>
      <c r="G13" s="87"/>
      <c r="H13" s="129">
        <v>28</v>
      </c>
      <c r="I13" s="126">
        <v>50</v>
      </c>
      <c r="K13" s="183"/>
    </row>
    <row r="14" spans="1:11" s="144" customFormat="1" ht="38.25" customHeight="1">
      <c r="A14" s="612" t="s">
        <v>176</v>
      </c>
      <c r="B14" s="614" t="s">
        <v>579</v>
      </c>
      <c r="C14" s="615"/>
      <c r="D14" s="310" t="s">
        <v>250</v>
      </c>
      <c r="E14" s="311">
        <v>9</v>
      </c>
      <c r="F14" s="290"/>
      <c r="G14" s="278"/>
      <c r="H14" s="279"/>
      <c r="I14" s="280"/>
      <c r="K14" s="183"/>
    </row>
    <row r="15" spans="1:11" s="144" customFormat="1" ht="38.25" customHeight="1">
      <c r="A15" s="613"/>
      <c r="B15" s="616"/>
      <c r="C15" s="617"/>
      <c r="D15" s="310" t="s">
        <v>251</v>
      </c>
      <c r="E15" s="312">
        <v>10</v>
      </c>
      <c r="F15" s="291">
        <v>50</v>
      </c>
      <c r="G15" s="278"/>
      <c r="H15" s="279"/>
      <c r="I15" s="280">
        <v>50</v>
      </c>
      <c r="K15" s="183"/>
    </row>
    <row r="16" spans="1:11" s="144" customFormat="1" ht="63.75" customHeight="1">
      <c r="A16" s="618" t="s">
        <v>60</v>
      </c>
      <c r="B16" s="614" t="s">
        <v>252</v>
      </c>
      <c r="C16" s="622"/>
      <c r="D16" s="623"/>
      <c r="E16" s="313">
        <v>11</v>
      </c>
      <c r="F16" s="288"/>
      <c r="G16" s="281"/>
      <c r="H16" s="282"/>
      <c r="I16" s="283"/>
      <c r="K16" s="183"/>
    </row>
    <row r="17" spans="1:11" s="144" customFormat="1" ht="34.5" customHeight="1">
      <c r="A17" s="619"/>
      <c r="B17" s="624" t="s">
        <v>176</v>
      </c>
      <c r="C17" s="620" t="s">
        <v>191</v>
      </c>
      <c r="D17" s="310" t="s">
        <v>250</v>
      </c>
      <c r="E17" s="314">
        <v>12</v>
      </c>
      <c r="F17" s="290"/>
      <c r="G17" s="278"/>
      <c r="H17" s="279"/>
      <c r="I17" s="280"/>
      <c r="K17" s="183"/>
    </row>
    <row r="18" spans="1:11" s="144" customFormat="1" ht="34.5" customHeight="1" thickBot="1">
      <c r="A18" s="619"/>
      <c r="B18" s="625"/>
      <c r="C18" s="621"/>
      <c r="D18" s="315" t="s">
        <v>251</v>
      </c>
      <c r="E18" s="316">
        <v>13</v>
      </c>
      <c r="F18" s="292"/>
      <c r="G18" s="284"/>
      <c r="H18" s="285"/>
      <c r="I18" s="286"/>
      <c r="K18" s="183"/>
    </row>
    <row r="19" spans="1:11" s="144" customFormat="1" ht="21" customHeight="1" thickBot="1">
      <c r="A19" s="591" t="s">
        <v>175</v>
      </c>
      <c r="B19" s="592"/>
      <c r="C19" s="592"/>
      <c r="D19" s="593"/>
      <c r="E19" s="122">
        <v>14</v>
      </c>
      <c r="F19" s="336">
        <f>SUM(F6:F18)</f>
        <v>641</v>
      </c>
      <c r="G19" s="182">
        <f>SUM(G6:G7,G9:G18)</f>
        <v>100</v>
      </c>
      <c r="H19" s="142">
        <f>SUM(H6:H18)</f>
        <v>348</v>
      </c>
      <c r="I19" s="143">
        <f>SUM(I6:I18)</f>
        <v>193</v>
      </c>
      <c r="K19" s="183"/>
    </row>
    <row r="20" spans="1:11" s="144" customFormat="1" ht="20.25" customHeight="1">
      <c r="A20" s="61"/>
      <c r="B20" s="61"/>
      <c r="C20" s="61"/>
      <c r="D20" s="61"/>
      <c r="E20" s="61"/>
      <c r="F20" s="61"/>
      <c r="G20" s="61"/>
      <c r="H20" s="61"/>
      <c r="I20" s="61"/>
      <c r="K20" s="183"/>
    </row>
    <row r="21" spans="1:9" ht="32.25" customHeight="1">
      <c r="A21" s="499" t="str">
        <f>'Таб 7-10'!K23</f>
        <v>Прокурор</v>
      </c>
      <c r="B21" s="499"/>
      <c r="C21" s="499"/>
      <c r="D21" s="333"/>
      <c r="E21" s="500" t="s">
        <v>119</v>
      </c>
      <c r="F21" s="594"/>
      <c r="G21" s="594"/>
      <c r="H21" s="497" t="s">
        <v>414</v>
      </c>
      <c r="I21" s="498"/>
    </row>
    <row r="22" spans="1:9" ht="32.25" customHeight="1">
      <c r="A22" s="499"/>
      <c r="B22" s="499"/>
      <c r="C22" s="499"/>
      <c r="D22" s="333"/>
      <c r="E22" s="594"/>
      <c r="F22" s="594"/>
      <c r="G22" s="594"/>
      <c r="H22" s="498"/>
      <c r="I22" s="498"/>
    </row>
    <row r="23" spans="1:9" ht="32.25" customHeight="1">
      <c r="A23" s="499" t="str">
        <f>'Таб 7-10'!K25</f>
        <v>Начальник слідчого
управління</v>
      </c>
      <c r="B23" s="499"/>
      <c r="C23" s="499"/>
      <c r="D23" s="333"/>
      <c r="E23" s="500" t="s">
        <v>118</v>
      </c>
      <c r="F23" s="594"/>
      <c r="G23" s="594"/>
      <c r="H23" s="497" t="s">
        <v>414</v>
      </c>
      <c r="I23" s="498"/>
    </row>
    <row r="24" spans="1:9" ht="32.25" customHeight="1">
      <c r="A24" s="499"/>
      <c r="B24" s="499"/>
      <c r="C24" s="499"/>
      <c r="D24" s="333"/>
      <c r="E24" s="594"/>
      <c r="F24" s="594"/>
      <c r="G24" s="594"/>
      <c r="H24" s="498"/>
      <c r="I24" s="498"/>
    </row>
  </sheetData>
  <sheetProtection sheet="1" objects="1" scenarios="1"/>
  <mergeCells count="28">
    <mergeCell ref="B7:D7"/>
    <mergeCell ref="A5:D5"/>
    <mergeCell ref="A6:D6"/>
    <mergeCell ref="A7:A8"/>
    <mergeCell ref="B8:D8"/>
    <mergeCell ref="A2:I2"/>
    <mergeCell ref="A3:D4"/>
    <mergeCell ref="E3:E4"/>
    <mergeCell ref="F3:F4"/>
    <mergeCell ref="G3:I3"/>
    <mergeCell ref="A13:D13"/>
    <mergeCell ref="A14:A15"/>
    <mergeCell ref="B14:C15"/>
    <mergeCell ref="A16:A18"/>
    <mergeCell ref="C17:C18"/>
    <mergeCell ref="B16:D16"/>
    <mergeCell ref="B17:B18"/>
    <mergeCell ref="A9:A12"/>
    <mergeCell ref="B9:D9"/>
    <mergeCell ref="B10:D10"/>
    <mergeCell ref="B11:C12"/>
    <mergeCell ref="A19:D19"/>
    <mergeCell ref="H21:I22"/>
    <mergeCell ref="H23:I24"/>
    <mergeCell ref="A23:C24"/>
    <mergeCell ref="A21:C22"/>
    <mergeCell ref="E23:G24"/>
    <mergeCell ref="E21:G2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4"/>
  <sheetViews>
    <sheetView zoomScale="85" zoomScaleNormal="85" workbookViewId="0" topLeftCell="A13">
      <selection activeCell="A1" sqref="A1"/>
    </sheetView>
  </sheetViews>
  <sheetFormatPr defaultColWidth="9.00390625" defaultRowHeight="12.75"/>
  <cols>
    <col min="1" max="1" width="18.75390625" style="49" customWidth="1"/>
    <col min="2" max="2" width="5.125" style="49" customWidth="1"/>
    <col min="3" max="3" width="7.625" style="49" customWidth="1"/>
    <col min="4" max="4" width="8.00390625" style="49" customWidth="1"/>
    <col min="5" max="5" width="12.25390625" style="49" customWidth="1"/>
    <col min="6" max="6" width="20.50390625" style="49" customWidth="1"/>
    <col min="7" max="7" width="14.125" style="49" customWidth="1"/>
    <col min="8" max="16384" width="9.00390625" style="49" customWidth="1"/>
  </cols>
  <sheetData>
    <row r="1" spans="1:7" s="42" customFormat="1" ht="18.75" customHeight="1">
      <c r="A1" s="43"/>
      <c r="B1" s="43"/>
      <c r="C1" s="43"/>
      <c r="D1" s="43"/>
      <c r="E1" s="43"/>
      <c r="F1" s="43"/>
      <c r="G1" s="43"/>
    </row>
    <row r="2" spans="1:7" s="42" customFormat="1" ht="27" customHeight="1">
      <c r="A2" s="641" t="s">
        <v>188</v>
      </c>
      <c r="B2" s="641"/>
      <c r="C2" s="641"/>
      <c r="D2" s="641"/>
      <c r="E2" s="641"/>
      <c r="F2" s="641"/>
      <c r="G2" s="641"/>
    </row>
    <row r="3" spans="1:7" s="42" customFormat="1" ht="58.5" customHeight="1">
      <c r="A3" s="43"/>
      <c r="B3" s="43"/>
      <c r="C3" s="43"/>
      <c r="D3" s="43"/>
      <c r="E3" s="43"/>
      <c r="F3" s="43"/>
      <c r="G3" s="43"/>
    </row>
    <row r="4" spans="1:7" ht="24" customHeight="1">
      <c r="A4" s="642" t="s">
        <v>184</v>
      </c>
      <c r="B4" s="642"/>
      <c r="C4" s="642"/>
      <c r="D4" s="642"/>
      <c r="E4" s="642"/>
      <c r="F4" s="642"/>
      <c r="G4" s="642"/>
    </row>
    <row r="5" spans="1:7" ht="24" customHeight="1">
      <c r="A5" s="642" t="s">
        <v>186</v>
      </c>
      <c r="B5" s="642"/>
      <c r="C5" s="642"/>
      <c r="D5" s="642"/>
      <c r="E5" s="642"/>
      <c r="F5" s="642"/>
      <c r="G5" s="642"/>
    </row>
    <row r="6" spans="1:7" ht="24" customHeight="1">
      <c r="A6" s="642" t="s">
        <v>187</v>
      </c>
      <c r="B6" s="642"/>
      <c r="C6" s="642"/>
      <c r="D6" s="642"/>
      <c r="E6" s="642"/>
      <c r="F6" s="642"/>
      <c r="G6" s="642"/>
    </row>
    <row r="7" spans="1:7" ht="11.25" customHeight="1">
      <c r="A7" s="48"/>
      <c r="B7" s="48"/>
      <c r="C7" s="48"/>
      <c r="D7" s="48"/>
      <c r="E7" s="48"/>
      <c r="F7" s="48"/>
      <c r="G7" s="48"/>
    </row>
    <row r="8" spans="1:7" ht="25.5" customHeight="1">
      <c r="A8" s="643" t="s">
        <v>687</v>
      </c>
      <c r="B8" s="643"/>
      <c r="C8" s="643"/>
      <c r="D8" s="643"/>
      <c r="E8" s="643"/>
      <c r="F8" s="643"/>
      <c r="G8" s="643"/>
    </row>
    <row r="9" spans="1:7" ht="33.75" customHeight="1">
      <c r="A9" s="48"/>
      <c r="B9" s="48"/>
      <c r="C9" s="48"/>
      <c r="D9" s="48"/>
      <c r="E9" s="48"/>
      <c r="F9" s="48"/>
      <c r="G9" s="48"/>
    </row>
    <row r="10" spans="1:7" ht="30.75" customHeight="1">
      <c r="A10" s="644" t="s">
        <v>55</v>
      </c>
      <c r="B10" s="644"/>
      <c r="C10" s="644"/>
      <c r="D10" s="644"/>
      <c r="E10" s="50" t="s">
        <v>278</v>
      </c>
      <c r="F10" s="648" t="s">
        <v>192</v>
      </c>
      <c r="G10" s="649"/>
    </row>
    <row r="11" spans="1:7" ht="54.75" customHeight="1">
      <c r="A11" s="645" t="s">
        <v>601</v>
      </c>
      <c r="B11" s="645"/>
      <c r="C11" s="645"/>
      <c r="D11" s="645"/>
      <c r="E11" s="51" t="s">
        <v>608</v>
      </c>
      <c r="F11" s="646" t="s">
        <v>647</v>
      </c>
      <c r="G11" s="647"/>
    </row>
    <row r="12" spans="1:7" ht="34.5" customHeight="1">
      <c r="A12" s="645" t="s">
        <v>602</v>
      </c>
      <c r="B12" s="645"/>
      <c r="C12" s="645"/>
      <c r="D12" s="645"/>
      <c r="E12" s="51" t="s">
        <v>608</v>
      </c>
      <c r="F12" s="655" t="s">
        <v>185</v>
      </c>
      <c r="G12" s="656"/>
    </row>
    <row r="13" spans="1:7" ht="34.5" customHeight="1">
      <c r="A13" s="645" t="s">
        <v>603</v>
      </c>
      <c r="B13" s="645"/>
      <c r="C13" s="645"/>
      <c r="D13" s="645"/>
      <c r="E13" s="51" t="s">
        <v>610</v>
      </c>
      <c r="F13" s="653" t="s">
        <v>845</v>
      </c>
      <c r="G13" s="654"/>
    </row>
    <row r="14" spans="1:7" ht="54.75" customHeight="1">
      <c r="A14" s="645" t="s">
        <v>604</v>
      </c>
      <c r="B14" s="645"/>
      <c r="C14" s="645"/>
      <c r="D14" s="645"/>
      <c r="E14" s="51" t="s">
        <v>608</v>
      </c>
      <c r="F14" s="653"/>
      <c r="G14" s="654"/>
    </row>
    <row r="15" spans="1:7" ht="45" customHeight="1">
      <c r="A15" s="645" t="s">
        <v>605</v>
      </c>
      <c r="B15" s="645"/>
      <c r="C15" s="645"/>
      <c r="D15" s="645"/>
      <c r="E15" s="51" t="s">
        <v>609</v>
      </c>
      <c r="F15" s="653"/>
      <c r="G15" s="654"/>
    </row>
    <row r="16" spans="1:7" ht="54.75" customHeight="1">
      <c r="A16" s="645" t="s">
        <v>606</v>
      </c>
      <c r="B16" s="645"/>
      <c r="C16" s="645"/>
      <c r="D16" s="645"/>
      <c r="E16" s="51" t="s">
        <v>608</v>
      </c>
      <c r="F16" s="653"/>
      <c r="G16" s="654"/>
    </row>
    <row r="17" spans="1:7" ht="45" customHeight="1">
      <c r="A17" s="645" t="s">
        <v>607</v>
      </c>
      <c r="B17" s="645"/>
      <c r="C17" s="645"/>
      <c r="D17" s="645"/>
      <c r="E17" s="51" t="s">
        <v>197</v>
      </c>
      <c r="F17" s="653"/>
      <c r="G17" s="654"/>
    </row>
    <row r="18" spans="1:7" ht="63" customHeight="1" thickBot="1">
      <c r="A18" s="48"/>
      <c r="B18" s="48"/>
      <c r="C18" s="48"/>
      <c r="D18" s="48"/>
      <c r="E18" s="48"/>
      <c r="F18" s="48"/>
      <c r="G18" s="48"/>
    </row>
    <row r="19" spans="1:7" s="42" customFormat="1" ht="24" customHeight="1">
      <c r="A19" s="53" t="s">
        <v>198</v>
      </c>
      <c r="B19" s="44"/>
      <c r="C19" s="44"/>
      <c r="D19" s="44"/>
      <c r="E19" s="44"/>
      <c r="F19" s="44"/>
      <c r="G19" s="45"/>
    </row>
    <row r="20" spans="1:7" s="42" customFormat="1" ht="24" customHeight="1">
      <c r="A20" s="54" t="s">
        <v>201</v>
      </c>
      <c r="B20" s="60" t="s">
        <v>20</v>
      </c>
      <c r="C20" s="55"/>
      <c r="D20" s="55"/>
      <c r="E20" s="55"/>
      <c r="F20" s="55"/>
      <c r="G20" s="56"/>
    </row>
    <row r="21" spans="1:7" s="42" customFormat="1" ht="24" customHeight="1">
      <c r="A21" s="54" t="s">
        <v>200</v>
      </c>
      <c r="B21" s="60"/>
      <c r="C21" s="55"/>
      <c r="D21" s="55"/>
      <c r="E21" s="55"/>
      <c r="F21" s="55"/>
      <c r="G21" s="56"/>
    </row>
    <row r="22" spans="1:7" s="42" customFormat="1" ht="24" customHeight="1">
      <c r="A22" s="57"/>
      <c r="B22" s="58"/>
      <c r="C22" s="58"/>
      <c r="D22" s="58"/>
      <c r="E22" s="58"/>
      <c r="F22" s="58"/>
      <c r="G22" s="59"/>
    </row>
    <row r="23" spans="1:7" s="42" customFormat="1" ht="14.25" thickBot="1">
      <c r="A23" s="650" t="s">
        <v>199</v>
      </c>
      <c r="B23" s="651"/>
      <c r="C23" s="651"/>
      <c r="D23" s="651"/>
      <c r="E23" s="651"/>
      <c r="F23" s="651"/>
      <c r="G23" s="652"/>
    </row>
    <row r="24" spans="1:7" ht="15.75">
      <c r="A24" s="48"/>
      <c r="B24" s="48"/>
      <c r="C24" s="48"/>
      <c r="D24" s="48"/>
      <c r="E24" s="48"/>
      <c r="F24" s="48"/>
      <c r="G24" s="48"/>
    </row>
  </sheetData>
  <sheetProtection sheet="1" objects="1" scenarios="1"/>
  <mergeCells count="18">
    <mergeCell ref="A13:D13"/>
    <mergeCell ref="F10:G10"/>
    <mergeCell ref="A23:G23"/>
    <mergeCell ref="F13:G17"/>
    <mergeCell ref="A16:D16"/>
    <mergeCell ref="A17:D17"/>
    <mergeCell ref="A14:D14"/>
    <mergeCell ref="A15:D15"/>
    <mergeCell ref="F12:G12"/>
    <mergeCell ref="A12:D12"/>
    <mergeCell ref="A8:G8"/>
    <mergeCell ref="A10:D10"/>
    <mergeCell ref="A11:D11"/>
    <mergeCell ref="F11:G11"/>
    <mergeCell ref="A2:G2"/>
    <mergeCell ref="A4:G4"/>
    <mergeCell ref="A5:G5"/>
    <mergeCell ref="A6:G6"/>
  </mergeCells>
  <printOptions/>
  <pageMargins left="0.5905511811023623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1"/>
  <dimension ref="A1:P667"/>
  <sheetViews>
    <sheetView zoomScale="115" zoomScaleNormal="115" workbookViewId="0" topLeftCell="A1">
      <selection activeCell="A1" sqref="A1"/>
    </sheetView>
  </sheetViews>
  <sheetFormatPr defaultColWidth="9.00390625" defaultRowHeight="12.75"/>
  <cols>
    <col min="1" max="1" width="11.25390625" style="3" customWidth="1"/>
    <col min="2" max="2" width="10.625" style="3" customWidth="1"/>
    <col min="3" max="3" width="9.00390625" style="3" customWidth="1"/>
    <col min="4" max="4" width="4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10.50390625" style="3" hidden="1" customWidth="1"/>
    <col min="14" max="14" width="13.00390625" style="3" hidden="1" customWidth="1"/>
    <col min="15" max="15" width="15.75390625" style="3" hidden="1" customWidth="1"/>
    <col min="16" max="16" width="9.00390625" style="3" hidden="1" customWidth="1"/>
    <col min="17" max="16384" width="9.00390625" style="3" customWidth="1"/>
  </cols>
  <sheetData>
    <row r="1" spans="1:16" ht="18.75" customHeight="1" thickBot="1">
      <c r="A1" s="34"/>
      <c r="B1" s="34"/>
      <c r="C1" s="34"/>
      <c r="D1" s="35" t="s">
        <v>165</v>
      </c>
      <c r="E1" s="34"/>
      <c r="F1" s="34"/>
      <c r="G1" s="34"/>
      <c r="H1" s="34"/>
      <c r="I1" s="34"/>
      <c r="L1" s="4"/>
      <c r="M1" s="5"/>
      <c r="N1" s="6" t="s">
        <v>166</v>
      </c>
      <c r="O1" s="5"/>
      <c r="P1" s="7"/>
    </row>
    <row r="2" spans="1:16" ht="18.75" customHeight="1">
      <c r="A2" s="34"/>
      <c r="B2" s="34"/>
      <c r="C2" s="34"/>
      <c r="D2" s="36" t="s">
        <v>170</v>
      </c>
      <c r="E2" s="34"/>
      <c r="F2" s="34"/>
      <c r="G2" s="34"/>
      <c r="H2" s="34"/>
      <c r="I2" s="34"/>
      <c r="K2" s="8" t="s">
        <v>276</v>
      </c>
      <c r="L2" s="322" t="s">
        <v>744</v>
      </c>
      <c r="M2" s="9"/>
      <c r="N2" s="9"/>
      <c r="O2" s="9"/>
      <c r="P2" s="10">
        <f>'Таб 1'!E25</f>
        <v>0</v>
      </c>
    </row>
    <row r="3" spans="1:16" ht="18.75" customHeight="1">
      <c r="A3" s="37"/>
      <c r="B3" s="37"/>
      <c r="C3" s="37"/>
      <c r="D3" s="38" t="s">
        <v>167</v>
      </c>
      <c r="E3" s="37"/>
      <c r="F3" s="37"/>
      <c r="G3" s="37"/>
      <c r="H3" s="37"/>
      <c r="I3" s="37"/>
      <c r="L3" s="323" t="s">
        <v>423</v>
      </c>
      <c r="M3" s="11"/>
      <c r="N3" s="11"/>
      <c r="O3" s="11"/>
      <c r="P3" s="12">
        <f>'Таб 1'!E24</f>
        <v>18</v>
      </c>
    </row>
    <row r="4" spans="1:16" ht="18.75" customHeight="1">
      <c r="A4" s="13" t="s">
        <v>146</v>
      </c>
      <c r="B4" s="9"/>
      <c r="C4" s="52" t="s">
        <v>20</v>
      </c>
      <c r="D4" s="9"/>
      <c r="E4" s="14"/>
      <c r="F4" s="9"/>
      <c r="G4" s="9"/>
      <c r="H4" s="9"/>
      <c r="I4" s="9"/>
      <c r="L4" s="322" t="s">
        <v>745</v>
      </c>
      <c r="M4" s="9"/>
      <c r="N4" s="9"/>
      <c r="O4" s="9"/>
      <c r="P4" s="10">
        <f>'Таб 1'!F25</f>
        <v>0</v>
      </c>
    </row>
    <row r="5" spans="1:16" ht="18.75" customHeight="1">
      <c r="A5" s="15" t="s">
        <v>168</v>
      </c>
      <c r="B5" s="16" t="s">
        <v>172</v>
      </c>
      <c r="C5" s="17">
        <v>2013</v>
      </c>
      <c r="D5" s="18" t="s">
        <v>171</v>
      </c>
      <c r="E5" s="9"/>
      <c r="F5" s="9"/>
      <c r="G5" s="9"/>
      <c r="H5" s="9"/>
      <c r="I5" s="9"/>
      <c r="L5" s="323" t="s">
        <v>423</v>
      </c>
      <c r="M5" s="11"/>
      <c r="N5" s="11"/>
      <c r="O5" s="11"/>
      <c r="P5" s="12">
        <f>'Таб 1'!F24</f>
        <v>18</v>
      </c>
    </row>
    <row r="6" spans="1:16" ht="18.75" customHeight="1">
      <c r="A6" s="11"/>
      <c r="B6" s="11"/>
      <c r="C6" s="11"/>
      <c r="D6" s="11"/>
      <c r="E6" s="11"/>
      <c r="F6" s="11"/>
      <c r="G6" s="11"/>
      <c r="H6" s="11"/>
      <c r="I6" s="11"/>
      <c r="L6" s="322" t="s">
        <v>746</v>
      </c>
      <c r="M6" s="9"/>
      <c r="N6" s="9"/>
      <c r="O6" s="9"/>
      <c r="P6" s="10">
        <f>'Таб 1'!I25</f>
        <v>0</v>
      </c>
    </row>
    <row r="7" spans="1:16" ht="16.5" thickBot="1">
      <c r="A7" s="19"/>
      <c r="B7" s="19"/>
      <c r="C7" s="20"/>
      <c r="D7" s="19"/>
      <c r="E7" s="21"/>
      <c r="F7" s="19"/>
      <c r="G7" s="19"/>
      <c r="H7" s="19"/>
      <c r="I7" s="19"/>
      <c r="L7" s="324" t="s">
        <v>423</v>
      </c>
      <c r="M7" s="32"/>
      <c r="N7" s="32"/>
      <c r="O7" s="32"/>
      <c r="P7" s="33">
        <f>'Таб 1'!I24</f>
        <v>128</v>
      </c>
    </row>
    <row r="8" spans="1:16" ht="16.5">
      <c r="A8" s="22"/>
      <c r="B8" s="19"/>
      <c r="C8" s="20"/>
      <c r="D8" s="19"/>
      <c r="E8" s="23"/>
      <c r="F8" s="19"/>
      <c r="G8" s="24"/>
      <c r="H8" s="19"/>
      <c r="I8" s="19"/>
      <c r="L8" s="322" t="s">
        <v>747</v>
      </c>
      <c r="M8" s="9"/>
      <c r="N8" s="9"/>
      <c r="O8" s="9"/>
      <c r="P8" s="10">
        <f>'Таб 1'!E26</f>
        <v>1</v>
      </c>
    </row>
    <row r="9" spans="1:16" ht="16.5">
      <c r="A9" s="25"/>
      <c r="B9" s="1"/>
      <c r="C9" s="26"/>
      <c r="D9" s="1"/>
      <c r="E9" s="27"/>
      <c r="F9" s="1"/>
      <c r="G9" s="9"/>
      <c r="H9" s="9"/>
      <c r="I9" s="9"/>
      <c r="L9" s="323" t="s">
        <v>423</v>
      </c>
      <c r="M9" s="11"/>
      <c r="N9" s="11"/>
      <c r="O9" s="11"/>
      <c r="P9" s="12">
        <f>'Таб 1'!E24</f>
        <v>18</v>
      </c>
    </row>
    <row r="10" spans="1:16" ht="16.5">
      <c r="A10" s="28"/>
      <c r="B10" s="29"/>
      <c r="C10" s="30"/>
      <c r="D10" s="29"/>
      <c r="E10" s="31" t="s">
        <v>626</v>
      </c>
      <c r="F10" s="1"/>
      <c r="G10" s="9"/>
      <c r="H10" s="9"/>
      <c r="I10" s="9"/>
      <c r="L10" s="322" t="s">
        <v>748</v>
      </c>
      <c r="M10" s="9"/>
      <c r="N10" s="9"/>
      <c r="O10" s="9"/>
      <c r="P10" s="10">
        <f>'Таб 1'!F26</f>
        <v>1</v>
      </c>
    </row>
    <row r="11" spans="1:16" ht="16.5">
      <c r="A11" s="22"/>
      <c r="B11" s="19"/>
      <c r="C11" s="20"/>
      <c r="D11" s="19"/>
      <c r="E11" s="329"/>
      <c r="F11" s="19"/>
      <c r="G11" s="24"/>
      <c r="H11" s="19"/>
      <c r="I11" s="19"/>
      <c r="L11" s="323" t="s">
        <v>423</v>
      </c>
      <c r="M11" s="11"/>
      <c r="N11" s="11"/>
      <c r="O11" s="11"/>
      <c r="P11" s="12">
        <f>'Таб 1'!F24</f>
        <v>18</v>
      </c>
    </row>
    <row r="12" spans="1:16" ht="15" customHeight="1">
      <c r="A12" s="25"/>
      <c r="B12" s="1"/>
      <c r="C12" s="26"/>
      <c r="D12" s="1"/>
      <c r="E12" s="27"/>
      <c r="F12" s="1"/>
      <c r="G12" s="9"/>
      <c r="H12" s="9"/>
      <c r="I12" s="9"/>
      <c r="L12" s="322" t="s">
        <v>749</v>
      </c>
      <c r="M12" s="9"/>
      <c r="N12" s="9"/>
      <c r="O12" s="9"/>
      <c r="P12" s="10">
        <f>'Таб 1'!G26</f>
        <v>0</v>
      </c>
    </row>
    <row r="13" spans="1:16" ht="15" customHeight="1">
      <c r="A13" s="28"/>
      <c r="B13" s="29"/>
      <c r="C13" s="30"/>
      <c r="D13" s="29"/>
      <c r="E13" s="31"/>
      <c r="F13" s="1"/>
      <c r="G13" s="9"/>
      <c r="H13" s="9"/>
      <c r="I13" s="9"/>
      <c r="L13" s="323" t="s">
        <v>423</v>
      </c>
      <c r="M13" s="11"/>
      <c r="N13" s="11"/>
      <c r="O13" s="11"/>
      <c r="P13" s="12">
        <f>'Таб 1'!G24</f>
        <v>4</v>
      </c>
    </row>
    <row r="14" spans="1:16" ht="16.5">
      <c r="A14" s="22"/>
      <c r="B14" s="19"/>
      <c r="C14" s="20"/>
      <c r="D14" s="19"/>
      <c r="E14" s="23"/>
      <c r="F14" s="19"/>
      <c r="G14" s="24"/>
      <c r="H14" s="19"/>
      <c r="I14" s="19"/>
      <c r="L14" s="322" t="s">
        <v>750</v>
      </c>
      <c r="M14" s="9"/>
      <c r="N14" s="9"/>
      <c r="O14" s="9"/>
      <c r="P14" s="10">
        <f>'Таб 1'!H26</f>
        <v>0</v>
      </c>
    </row>
    <row r="15" spans="1:16" ht="16.5">
      <c r="A15" s="25"/>
      <c r="B15" s="1"/>
      <c r="C15" s="26"/>
      <c r="D15" s="1"/>
      <c r="E15" s="27"/>
      <c r="F15" s="1"/>
      <c r="G15" s="9"/>
      <c r="H15" s="9"/>
      <c r="I15" s="9"/>
      <c r="L15" s="323" t="s">
        <v>423</v>
      </c>
      <c r="M15" s="11"/>
      <c r="N15" s="11"/>
      <c r="O15" s="11"/>
      <c r="P15" s="12">
        <f>'Таб 1'!H24</f>
        <v>4</v>
      </c>
    </row>
    <row r="16" spans="1:16" ht="16.5">
      <c r="A16" s="28"/>
      <c r="B16" s="29"/>
      <c r="C16" s="30"/>
      <c r="D16" s="29"/>
      <c r="E16" s="31"/>
      <c r="F16" s="1"/>
      <c r="G16" s="9"/>
      <c r="H16" s="9"/>
      <c r="I16" s="9"/>
      <c r="L16" s="322" t="s">
        <v>751</v>
      </c>
      <c r="M16" s="9"/>
      <c r="N16" s="9"/>
      <c r="O16" s="9"/>
      <c r="P16" s="10">
        <f>'Таб 1'!I26</f>
        <v>0</v>
      </c>
    </row>
    <row r="17" spans="1:16" ht="16.5" customHeight="1">
      <c r="A17" s="22"/>
      <c r="B17" s="19"/>
      <c r="C17" s="20"/>
      <c r="D17" s="19"/>
      <c r="E17" s="23"/>
      <c r="F17" s="19"/>
      <c r="G17" s="24"/>
      <c r="H17" s="19"/>
      <c r="I17" s="19"/>
      <c r="L17" s="323" t="s">
        <v>423</v>
      </c>
      <c r="M17" s="11"/>
      <c r="N17" s="11"/>
      <c r="O17" s="11"/>
      <c r="P17" s="12">
        <f>'Таб 1'!I24</f>
        <v>128</v>
      </c>
    </row>
    <row r="18" spans="1:16" ht="16.5">
      <c r="A18" s="25"/>
      <c r="B18" s="1"/>
      <c r="C18" s="26"/>
      <c r="D18" s="1"/>
      <c r="E18" s="27"/>
      <c r="F18" s="1"/>
      <c r="G18" s="9"/>
      <c r="H18" s="9"/>
      <c r="I18" s="9"/>
      <c r="L18" s="322" t="s">
        <v>752</v>
      </c>
      <c r="M18" s="9"/>
      <c r="N18" s="9"/>
      <c r="O18" s="9"/>
      <c r="P18" s="223">
        <f>'Таб 1'!J26</f>
        <v>0</v>
      </c>
    </row>
    <row r="19" spans="1:16" ht="17.25" thickBot="1">
      <c r="A19" s="28"/>
      <c r="B19" s="29"/>
      <c r="C19" s="30"/>
      <c r="D19" s="29"/>
      <c r="E19" s="31"/>
      <c r="F19" s="1"/>
      <c r="G19" s="9"/>
      <c r="H19" s="9"/>
      <c r="I19" s="9"/>
      <c r="L19" s="324" t="s">
        <v>423</v>
      </c>
      <c r="M19" s="32"/>
      <c r="N19" s="32"/>
      <c r="O19" s="32"/>
      <c r="P19" s="33">
        <f>'Таб 1'!J24</f>
        <v>127</v>
      </c>
    </row>
    <row r="20" spans="1:16" ht="16.5">
      <c r="A20" s="22"/>
      <c r="B20" s="19"/>
      <c r="C20" s="20"/>
      <c r="D20" s="19"/>
      <c r="E20" s="23"/>
      <c r="F20" s="19"/>
      <c r="G20" s="24"/>
      <c r="H20" s="19"/>
      <c r="I20" s="19"/>
      <c r="L20" s="322" t="s">
        <v>753</v>
      </c>
      <c r="M20" s="9"/>
      <c r="N20" s="9"/>
      <c r="O20" s="9"/>
      <c r="P20" s="10">
        <f>'Таб 1'!E27</f>
        <v>4</v>
      </c>
    </row>
    <row r="21" spans="1:16" ht="16.5">
      <c r="A21" s="25"/>
      <c r="B21" s="1"/>
      <c r="C21" s="26"/>
      <c r="D21" s="1"/>
      <c r="E21" s="27"/>
      <c r="F21" s="1"/>
      <c r="G21" s="9"/>
      <c r="H21" s="9"/>
      <c r="I21" s="9"/>
      <c r="L21" s="323" t="s">
        <v>423</v>
      </c>
      <c r="M21" s="11"/>
      <c r="N21" s="11"/>
      <c r="O21" s="11"/>
      <c r="P21" s="12">
        <f>'Таб 1'!E24</f>
        <v>18</v>
      </c>
    </row>
    <row r="22" spans="1:16" ht="16.5">
      <c r="A22" s="28"/>
      <c r="B22" s="29"/>
      <c r="C22" s="30"/>
      <c r="D22" s="29"/>
      <c r="E22" s="31"/>
      <c r="F22" s="1"/>
      <c r="G22" s="9"/>
      <c r="H22" s="9"/>
      <c r="I22" s="9"/>
      <c r="L22" s="322" t="s">
        <v>754</v>
      </c>
      <c r="M22" s="9"/>
      <c r="N22" s="9"/>
      <c r="O22" s="9"/>
      <c r="P22" s="10">
        <f>'Таб 1'!F27</f>
        <v>4</v>
      </c>
    </row>
    <row r="23" spans="1:16" ht="16.5">
      <c r="A23" s="22"/>
      <c r="B23" s="19"/>
      <c r="C23" s="20"/>
      <c r="D23" s="19"/>
      <c r="E23" s="23"/>
      <c r="F23" s="19"/>
      <c r="G23" s="24"/>
      <c r="H23" s="19"/>
      <c r="I23" s="19"/>
      <c r="L23" s="323" t="s">
        <v>423</v>
      </c>
      <c r="M23" s="11"/>
      <c r="N23" s="11"/>
      <c r="O23" s="11"/>
      <c r="P23" s="12">
        <f>'Таб 1'!F24</f>
        <v>18</v>
      </c>
    </row>
    <row r="24" spans="1:16" ht="16.5">
      <c r="A24" s="25"/>
      <c r="B24" s="1"/>
      <c r="C24" s="26"/>
      <c r="D24" s="1"/>
      <c r="E24" s="27"/>
      <c r="F24" s="1"/>
      <c r="G24" s="9"/>
      <c r="H24" s="9"/>
      <c r="I24" s="9"/>
      <c r="L24" s="322" t="s">
        <v>755</v>
      </c>
      <c r="M24" s="9"/>
      <c r="N24" s="9"/>
      <c r="O24" s="9"/>
      <c r="P24" s="10">
        <f>'Таб 1'!G27</f>
        <v>2</v>
      </c>
    </row>
    <row r="25" spans="1:16" ht="16.5">
      <c r="A25" s="28"/>
      <c r="B25" s="29"/>
      <c r="C25" s="30"/>
      <c r="D25" s="29"/>
      <c r="E25" s="31"/>
      <c r="F25" s="1"/>
      <c r="G25" s="9"/>
      <c r="H25" s="9"/>
      <c r="I25" s="9"/>
      <c r="L25" s="323" t="s">
        <v>423</v>
      </c>
      <c r="M25" s="11"/>
      <c r="N25" s="11"/>
      <c r="O25" s="11"/>
      <c r="P25" s="12">
        <f>'Таб 1'!G24</f>
        <v>4</v>
      </c>
    </row>
    <row r="26" spans="1:16" ht="16.5">
      <c r="A26" s="22"/>
      <c r="B26" s="19"/>
      <c r="C26" s="20"/>
      <c r="D26" s="19"/>
      <c r="E26" s="23"/>
      <c r="F26" s="19"/>
      <c r="G26" s="24"/>
      <c r="H26" s="19"/>
      <c r="I26" s="19"/>
      <c r="L26" s="322" t="s">
        <v>756</v>
      </c>
      <c r="M26" s="9"/>
      <c r="N26" s="9"/>
      <c r="O26" s="9"/>
      <c r="P26" s="10">
        <f>'Таб 1'!H27</f>
        <v>2</v>
      </c>
    </row>
    <row r="27" spans="1:16" ht="16.5">
      <c r="A27" s="25"/>
      <c r="B27" s="1"/>
      <c r="C27" s="26"/>
      <c r="D27" s="1"/>
      <c r="E27" s="27"/>
      <c r="F27" s="1"/>
      <c r="G27" s="9"/>
      <c r="H27" s="9"/>
      <c r="I27" s="9"/>
      <c r="L27" s="323" t="s">
        <v>423</v>
      </c>
      <c r="M27" s="11"/>
      <c r="N27" s="11"/>
      <c r="O27" s="11"/>
      <c r="P27" s="12">
        <f>'Таб 1'!H24</f>
        <v>4</v>
      </c>
    </row>
    <row r="28" spans="1:16" ht="16.5">
      <c r="A28" s="28"/>
      <c r="B28" s="29"/>
      <c r="C28" s="30"/>
      <c r="D28" s="29"/>
      <c r="E28" s="31"/>
      <c r="F28" s="1"/>
      <c r="G28" s="9"/>
      <c r="H28" s="9"/>
      <c r="I28" s="9"/>
      <c r="L28" s="322" t="s">
        <v>757</v>
      </c>
      <c r="M28" s="9"/>
      <c r="N28" s="9"/>
      <c r="O28" s="9"/>
      <c r="P28" s="10">
        <f>'Таб 1'!I27</f>
        <v>0</v>
      </c>
    </row>
    <row r="29" spans="1:16" ht="16.5">
      <c r="A29" s="22"/>
      <c r="B29" s="19"/>
      <c r="C29" s="20"/>
      <c r="D29" s="19"/>
      <c r="E29" s="23"/>
      <c r="F29" s="19"/>
      <c r="G29" s="24"/>
      <c r="H29" s="19"/>
      <c r="I29" s="19"/>
      <c r="L29" s="323" t="s">
        <v>423</v>
      </c>
      <c r="M29" s="11"/>
      <c r="N29" s="11"/>
      <c r="O29" s="11"/>
      <c r="P29" s="12">
        <f>'Таб 1'!I24</f>
        <v>128</v>
      </c>
    </row>
    <row r="30" spans="1:16" ht="16.5">
      <c r="A30" s="25"/>
      <c r="B30" s="1"/>
      <c r="C30" s="26"/>
      <c r="D30" s="1"/>
      <c r="E30" s="27"/>
      <c r="F30" s="1"/>
      <c r="G30" s="9"/>
      <c r="H30" s="9"/>
      <c r="I30" s="9"/>
      <c r="L30" s="322" t="s">
        <v>422</v>
      </c>
      <c r="M30" s="9"/>
      <c r="N30" s="9"/>
      <c r="O30" s="9"/>
      <c r="P30" s="223">
        <f>'Таб 1'!J27</f>
        <v>0</v>
      </c>
    </row>
    <row r="31" spans="1:16" ht="17.25" thickBot="1">
      <c r="A31" s="28"/>
      <c r="B31" s="29"/>
      <c r="C31" s="30"/>
      <c r="D31" s="29"/>
      <c r="E31" s="31"/>
      <c r="F31" s="1"/>
      <c r="G31" s="9"/>
      <c r="H31" s="9"/>
      <c r="I31" s="9"/>
      <c r="L31" s="324" t="s">
        <v>423</v>
      </c>
      <c r="M31" s="32"/>
      <c r="N31" s="32"/>
      <c r="O31" s="32"/>
      <c r="P31" s="33">
        <f>'Таб 1'!J24</f>
        <v>127</v>
      </c>
    </row>
    <row r="32" spans="1:16" ht="16.5">
      <c r="A32" s="22"/>
      <c r="B32" s="19"/>
      <c r="C32" s="20"/>
      <c r="D32" s="19"/>
      <c r="E32" s="23"/>
      <c r="F32" s="19"/>
      <c r="G32" s="24"/>
      <c r="H32" s="19"/>
      <c r="I32" s="19"/>
      <c r="L32" s="322" t="s">
        <v>417</v>
      </c>
      <c r="M32" s="9"/>
      <c r="N32" s="9"/>
      <c r="O32" s="9"/>
      <c r="P32" s="10">
        <f>'Таб 1'!E28</f>
        <v>7</v>
      </c>
    </row>
    <row r="33" spans="1:16" ht="16.5">
      <c r="A33" s="25"/>
      <c r="B33" s="1"/>
      <c r="C33" s="26"/>
      <c r="D33" s="1"/>
      <c r="E33" s="27"/>
      <c r="F33" s="1"/>
      <c r="G33" s="9"/>
      <c r="H33" s="9"/>
      <c r="I33" s="9"/>
      <c r="L33" s="323" t="s">
        <v>423</v>
      </c>
      <c r="M33" s="11"/>
      <c r="N33" s="11"/>
      <c r="O33" s="11"/>
      <c r="P33" s="12">
        <f>'Таб 1'!E24</f>
        <v>18</v>
      </c>
    </row>
    <row r="34" spans="1:16" ht="16.5">
      <c r="A34" s="28"/>
      <c r="B34" s="29"/>
      <c r="C34" s="30"/>
      <c r="D34" s="29"/>
      <c r="E34" s="31"/>
      <c r="F34" s="1"/>
      <c r="G34" s="9"/>
      <c r="H34" s="9"/>
      <c r="I34" s="9"/>
      <c r="L34" s="322" t="s">
        <v>418</v>
      </c>
      <c r="M34" s="9"/>
      <c r="N34" s="9"/>
      <c r="O34" s="9"/>
      <c r="P34" s="10">
        <f>'Таб 1'!F28</f>
        <v>7</v>
      </c>
    </row>
    <row r="35" spans="1:16" ht="16.5">
      <c r="A35" s="22"/>
      <c r="B35" s="19"/>
      <c r="C35" s="20"/>
      <c r="D35" s="19"/>
      <c r="E35" s="23"/>
      <c r="F35" s="19"/>
      <c r="G35" s="24"/>
      <c r="H35" s="19"/>
      <c r="I35" s="19"/>
      <c r="L35" s="323" t="s">
        <v>423</v>
      </c>
      <c r="M35" s="11"/>
      <c r="N35" s="11"/>
      <c r="O35" s="11"/>
      <c r="P35" s="12">
        <f>'Таб 1'!F24</f>
        <v>18</v>
      </c>
    </row>
    <row r="36" spans="1:16" ht="16.5">
      <c r="A36" s="25"/>
      <c r="B36" s="1"/>
      <c r="C36" s="26"/>
      <c r="D36" s="1"/>
      <c r="E36" s="27"/>
      <c r="F36" s="1"/>
      <c r="G36" s="9"/>
      <c r="H36" s="9"/>
      <c r="I36" s="9"/>
      <c r="L36" s="322" t="s">
        <v>419</v>
      </c>
      <c r="M36" s="9"/>
      <c r="N36" s="9"/>
      <c r="O36" s="9"/>
      <c r="P36" s="10">
        <f>'Таб 1'!G28</f>
        <v>0</v>
      </c>
    </row>
    <row r="37" spans="1:16" ht="16.5">
      <c r="A37" s="28"/>
      <c r="B37" s="29"/>
      <c r="C37" s="30"/>
      <c r="D37" s="29"/>
      <c r="E37" s="31"/>
      <c r="F37" s="1"/>
      <c r="G37" s="9"/>
      <c r="H37" s="9"/>
      <c r="I37" s="9"/>
      <c r="L37" s="323" t="s">
        <v>423</v>
      </c>
      <c r="M37" s="11"/>
      <c r="N37" s="11"/>
      <c r="O37" s="11"/>
      <c r="P37" s="12">
        <f>'Таб 1'!G24</f>
        <v>4</v>
      </c>
    </row>
    <row r="38" spans="1:16" ht="16.5">
      <c r="A38" s="22"/>
      <c r="B38" s="19"/>
      <c r="C38" s="20"/>
      <c r="D38" s="19"/>
      <c r="E38" s="23"/>
      <c r="F38" s="19"/>
      <c r="G38" s="24"/>
      <c r="H38" s="19"/>
      <c r="I38" s="19"/>
      <c r="L38" s="322" t="s">
        <v>420</v>
      </c>
      <c r="M38" s="9"/>
      <c r="N38" s="9"/>
      <c r="O38" s="9"/>
      <c r="P38" s="10">
        <f>'Таб 1'!H28</f>
        <v>0</v>
      </c>
    </row>
    <row r="39" spans="1:16" ht="16.5">
      <c r="A39" s="25"/>
      <c r="B39" s="1"/>
      <c r="C39" s="26"/>
      <c r="D39" s="1"/>
      <c r="E39" s="27"/>
      <c r="F39" s="1"/>
      <c r="G39" s="9"/>
      <c r="H39" s="9"/>
      <c r="I39" s="9"/>
      <c r="L39" s="323" t="s">
        <v>423</v>
      </c>
      <c r="M39" s="11"/>
      <c r="N39" s="11"/>
      <c r="O39" s="11"/>
      <c r="P39" s="12">
        <f>'Таб 1'!H24</f>
        <v>4</v>
      </c>
    </row>
    <row r="40" spans="1:16" ht="16.5">
      <c r="A40" s="28"/>
      <c r="B40" s="29"/>
      <c r="C40" s="30"/>
      <c r="D40" s="29"/>
      <c r="E40" s="31"/>
      <c r="F40" s="1"/>
      <c r="G40" s="9"/>
      <c r="H40" s="9"/>
      <c r="I40" s="9"/>
      <c r="L40" s="322" t="s">
        <v>421</v>
      </c>
      <c r="M40" s="9"/>
      <c r="N40" s="9"/>
      <c r="O40" s="9"/>
      <c r="P40" s="10">
        <f>'Таб 1'!I28</f>
        <v>0</v>
      </c>
    </row>
    <row r="41" spans="1:16" ht="17.25" thickBot="1">
      <c r="A41" s="22"/>
      <c r="B41" s="19"/>
      <c r="C41" s="20"/>
      <c r="D41" s="19"/>
      <c r="E41" s="23"/>
      <c r="F41" s="19"/>
      <c r="G41" s="24"/>
      <c r="H41" s="19"/>
      <c r="I41" s="19"/>
      <c r="L41" s="324" t="s">
        <v>423</v>
      </c>
      <c r="M41" s="32"/>
      <c r="N41" s="32"/>
      <c r="O41" s="32"/>
      <c r="P41" s="33">
        <f>'Таб 1'!I24</f>
        <v>128</v>
      </c>
    </row>
    <row r="42" spans="1:16" ht="16.5">
      <c r="A42" s="25"/>
      <c r="B42" s="1"/>
      <c r="C42" s="26"/>
      <c r="D42" s="1"/>
      <c r="E42" s="27"/>
      <c r="F42" s="1"/>
      <c r="G42" s="9"/>
      <c r="H42" s="9"/>
      <c r="I42" s="9"/>
      <c r="L42" s="322" t="s">
        <v>759</v>
      </c>
      <c r="M42" s="9"/>
      <c r="N42" s="9"/>
      <c r="O42" s="9"/>
      <c r="P42" s="10">
        <f>'Таб 1'!J26</f>
        <v>0</v>
      </c>
    </row>
    <row r="43" spans="1:16" ht="16.5">
      <c r="A43" s="28"/>
      <c r="B43" s="29"/>
      <c r="C43" s="30"/>
      <c r="D43" s="29"/>
      <c r="E43" s="31"/>
      <c r="F43" s="1"/>
      <c r="G43" s="9"/>
      <c r="H43" s="9"/>
      <c r="I43" s="9"/>
      <c r="L43" s="323" t="s">
        <v>584</v>
      </c>
      <c r="M43" s="225"/>
      <c r="N43" s="225"/>
      <c r="O43" s="227"/>
      <c r="P43" s="12">
        <f>'Таб 1'!I26</f>
        <v>0</v>
      </c>
    </row>
    <row r="44" spans="1:16" ht="16.5">
      <c r="A44" s="22"/>
      <c r="B44" s="19"/>
      <c r="C44" s="20"/>
      <c r="D44" s="19"/>
      <c r="E44" s="23"/>
      <c r="F44" s="19"/>
      <c r="G44" s="24"/>
      <c r="H44" s="19"/>
      <c r="I44" s="19"/>
      <c r="L44" s="322" t="s">
        <v>416</v>
      </c>
      <c r="M44" s="9"/>
      <c r="N44" s="9"/>
      <c r="O44" s="9"/>
      <c r="P44" s="10">
        <f>'Таб 1'!J27</f>
        <v>0</v>
      </c>
    </row>
    <row r="45" spans="1:16" ht="17.25" thickBot="1">
      <c r="A45" s="25"/>
      <c r="B45" s="1"/>
      <c r="C45" s="26"/>
      <c r="D45" s="1"/>
      <c r="E45" s="27"/>
      <c r="F45" s="1"/>
      <c r="G45" s="9"/>
      <c r="H45" s="9"/>
      <c r="I45" s="9"/>
      <c r="L45" s="324" t="s">
        <v>584</v>
      </c>
      <c r="M45" s="226"/>
      <c r="N45" s="226"/>
      <c r="O45" s="222"/>
      <c r="P45" s="33">
        <f>'Таб 1'!I27</f>
        <v>0</v>
      </c>
    </row>
    <row r="46" spans="1:16" ht="16.5">
      <c r="A46" s="28"/>
      <c r="B46" s="29"/>
      <c r="C46" s="30"/>
      <c r="D46" s="29"/>
      <c r="E46" s="31"/>
      <c r="F46" s="1"/>
      <c r="G46" s="9"/>
      <c r="H46" s="9"/>
      <c r="I46" s="9"/>
      <c r="K46" s="8" t="s">
        <v>570</v>
      </c>
      <c r="L46" s="322" t="s">
        <v>482</v>
      </c>
      <c r="M46" s="224"/>
      <c r="N46" s="224"/>
      <c r="O46" s="19"/>
      <c r="P46" s="10">
        <f>SUM('Таб 1.1'!E7:H7)</f>
        <v>33</v>
      </c>
    </row>
    <row r="47" spans="1:16" ht="16.5">
      <c r="A47" s="22"/>
      <c r="B47" s="19"/>
      <c r="C47" s="20"/>
      <c r="D47" s="19"/>
      <c r="E47" s="23"/>
      <c r="F47" s="19"/>
      <c r="G47" s="24"/>
      <c r="H47" s="19"/>
      <c r="I47" s="19"/>
      <c r="L47" s="323" t="s">
        <v>269</v>
      </c>
      <c r="M47" s="225"/>
      <c r="N47" s="225"/>
      <c r="O47" s="11"/>
      <c r="P47" s="12">
        <f>'Таб 1.1'!D7</f>
        <v>33</v>
      </c>
    </row>
    <row r="48" spans="1:16" ht="16.5">
      <c r="A48" s="25"/>
      <c r="B48" s="1"/>
      <c r="C48" s="26"/>
      <c r="D48" s="1"/>
      <c r="E48" s="27"/>
      <c r="F48" s="1"/>
      <c r="G48" s="9"/>
      <c r="H48" s="9"/>
      <c r="I48" s="9"/>
      <c r="L48" s="322" t="s">
        <v>483</v>
      </c>
      <c r="M48" s="224"/>
      <c r="N48" s="224"/>
      <c r="O48" s="19"/>
      <c r="P48" s="10">
        <f>SUM('Таб 1.1'!E8:H8)</f>
        <v>0</v>
      </c>
    </row>
    <row r="49" spans="1:16" ht="16.5">
      <c r="A49" s="28"/>
      <c r="B49" s="29"/>
      <c r="C49" s="30"/>
      <c r="D49" s="29"/>
      <c r="E49" s="31"/>
      <c r="F49" s="1"/>
      <c r="G49" s="9"/>
      <c r="H49" s="9"/>
      <c r="I49" s="9"/>
      <c r="L49" s="323" t="s">
        <v>269</v>
      </c>
      <c r="M49" s="225"/>
      <c r="N49" s="225"/>
      <c r="O49" s="11"/>
      <c r="P49" s="12">
        <f>'Таб 1.1'!D8</f>
        <v>0</v>
      </c>
    </row>
    <row r="50" spans="1:16" ht="16.5">
      <c r="A50" s="22"/>
      <c r="B50" s="19"/>
      <c r="C50" s="20"/>
      <c r="D50" s="19"/>
      <c r="E50" s="23"/>
      <c r="F50" s="19"/>
      <c r="G50" s="24"/>
      <c r="H50" s="19"/>
      <c r="I50" s="19"/>
      <c r="L50" s="322" t="s">
        <v>484</v>
      </c>
      <c r="M50" s="224"/>
      <c r="N50" s="224"/>
      <c r="O50" s="19"/>
      <c r="P50" s="10">
        <f>SUM('Таб 1.1'!E9:H9)</f>
        <v>0</v>
      </c>
    </row>
    <row r="51" spans="1:16" ht="16.5">
      <c r="A51" s="25"/>
      <c r="B51" s="1"/>
      <c r="C51" s="26"/>
      <c r="D51" s="1"/>
      <c r="E51" s="27"/>
      <c r="F51" s="1"/>
      <c r="G51" s="9"/>
      <c r="H51" s="9"/>
      <c r="I51" s="9"/>
      <c r="L51" s="323" t="s">
        <v>269</v>
      </c>
      <c r="M51" s="225"/>
      <c r="N51" s="225"/>
      <c r="O51" s="11"/>
      <c r="P51" s="12">
        <f>'Таб 1.1'!D9</f>
        <v>0</v>
      </c>
    </row>
    <row r="52" spans="1:16" ht="16.5">
      <c r="A52" s="28"/>
      <c r="B52" s="29"/>
      <c r="C52" s="30"/>
      <c r="D52" s="29"/>
      <c r="E52" s="31"/>
      <c r="F52" s="1"/>
      <c r="G52" s="9"/>
      <c r="H52" s="9"/>
      <c r="I52" s="9"/>
      <c r="L52" s="322" t="s">
        <v>485</v>
      </c>
      <c r="M52" s="224"/>
      <c r="N52" s="224"/>
      <c r="O52" s="19"/>
      <c r="P52" s="10">
        <f>SUM('Таб 1.1'!E10:H10)</f>
        <v>30</v>
      </c>
    </row>
    <row r="53" spans="1:16" ht="16.5">
      <c r="A53" s="22"/>
      <c r="B53" s="19"/>
      <c r="C53" s="20"/>
      <c r="D53" s="19"/>
      <c r="E53" s="23"/>
      <c r="F53" s="19"/>
      <c r="G53" s="24"/>
      <c r="H53" s="19"/>
      <c r="I53" s="19"/>
      <c r="L53" s="323" t="s">
        <v>269</v>
      </c>
      <c r="M53" s="225"/>
      <c r="N53" s="225"/>
      <c r="O53" s="11"/>
      <c r="P53" s="12">
        <f>'Таб 1.1'!D10</f>
        <v>30</v>
      </c>
    </row>
    <row r="54" spans="1:16" ht="16.5">
      <c r="A54" s="25"/>
      <c r="B54" s="1"/>
      <c r="C54" s="26"/>
      <c r="D54" s="1"/>
      <c r="E54" s="27"/>
      <c r="F54" s="1"/>
      <c r="G54" s="9"/>
      <c r="H54" s="9"/>
      <c r="I54" s="9"/>
      <c r="L54" s="322" t="s">
        <v>486</v>
      </c>
      <c r="M54" s="224"/>
      <c r="N54" s="224"/>
      <c r="O54" s="19"/>
      <c r="P54" s="10">
        <f>SUM('Таб 1.1'!E11:H11)</f>
        <v>0</v>
      </c>
    </row>
    <row r="55" spans="1:16" ht="16.5">
      <c r="A55" s="28"/>
      <c r="B55" s="29"/>
      <c r="C55" s="30"/>
      <c r="D55" s="29"/>
      <c r="E55" s="31"/>
      <c r="F55" s="1"/>
      <c r="G55" s="9"/>
      <c r="H55" s="9"/>
      <c r="I55" s="9"/>
      <c r="L55" s="323" t="s">
        <v>269</v>
      </c>
      <c r="M55" s="225"/>
      <c r="N55" s="225"/>
      <c r="O55" s="11"/>
      <c r="P55" s="12">
        <f>'Таб 1.1'!D11</f>
        <v>0</v>
      </c>
    </row>
    <row r="56" spans="1:16" ht="16.5">
      <c r="A56" s="22"/>
      <c r="B56" s="19"/>
      <c r="C56" s="20"/>
      <c r="D56" s="19"/>
      <c r="E56" s="23"/>
      <c r="F56" s="19"/>
      <c r="G56" s="24"/>
      <c r="H56" s="19"/>
      <c r="I56" s="19"/>
      <c r="L56" s="322" t="s">
        <v>487</v>
      </c>
      <c r="M56" s="224"/>
      <c r="N56" s="224"/>
      <c r="O56" s="19"/>
      <c r="P56" s="10">
        <f>SUM('Таб 1.1'!E12:H12)</f>
        <v>3</v>
      </c>
    </row>
    <row r="57" spans="1:16" ht="16.5">
      <c r="A57" s="25"/>
      <c r="B57" s="1"/>
      <c r="C57" s="26"/>
      <c r="D57" s="1"/>
      <c r="E57" s="27"/>
      <c r="F57" s="1"/>
      <c r="G57" s="9"/>
      <c r="H57" s="9"/>
      <c r="I57" s="9"/>
      <c r="L57" s="323" t="s">
        <v>269</v>
      </c>
      <c r="M57" s="225"/>
      <c r="N57" s="225"/>
      <c r="O57" s="11"/>
      <c r="P57" s="12">
        <f>'Таб 1.1'!D12</f>
        <v>3</v>
      </c>
    </row>
    <row r="58" spans="1:16" ht="16.5">
      <c r="A58" s="28"/>
      <c r="B58" s="29"/>
      <c r="C58" s="30"/>
      <c r="D58" s="29"/>
      <c r="E58" s="31"/>
      <c r="F58" s="1"/>
      <c r="G58" s="9"/>
      <c r="H58" s="9"/>
      <c r="I58" s="9"/>
      <c r="L58" s="322" t="s">
        <v>488</v>
      </c>
      <c r="M58" s="224"/>
      <c r="N58" s="224"/>
      <c r="O58" s="19"/>
      <c r="P58" s="10">
        <f>SUM('Таб 1.1'!E13:H13)</f>
        <v>0</v>
      </c>
    </row>
    <row r="59" spans="1:16" ht="16.5">
      <c r="A59" s="22"/>
      <c r="B59" s="19"/>
      <c r="C59" s="20"/>
      <c r="D59" s="19"/>
      <c r="E59" s="23"/>
      <c r="F59" s="19"/>
      <c r="G59" s="24"/>
      <c r="H59" s="19"/>
      <c r="I59" s="19"/>
      <c r="L59" s="323" t="s">
        <v>269</v>
      </c>
      <c r="M59" s="225"/>
      <c r="N59" s="225"/>
      <c r="O59" s="11"/>
      <c r="P59" s="12">
        <f>'Таб 1.1'!D13</f>
        <v>0</v>
      </c>
    </row>
    <row r="60" spans="1:16" ht="16.5">
      <c r="A60" s="25"/>
      <c r="B60" s="1"/>
      <c r="C60" s="26"/>
      <c r="D60" s="1"/>
      <c r="E60" s="27"/>
      <c r="F60" s="1"/>
      <c r="G60" s="9"/>
      <c r="H60" s="9"/>
      <c r="I60" s="9"/>
      <c r="L60" s="322" t="s">
        <v>489</v>
      </c>
      <c r="M60" s="224"/>
      <c r="N60" s="224"/>
      <c r="O60" s="19"/>
      <c r="P60" s="10">
        <f>SUM('Таб 1.1'!E14:H14)</f>
        <v>33</v>
      </c>
    </row>
    <row r="61" spans="1:16" ht="16.5">
      <c r="A61" s="28"/>
      <c r="B61" s="29"/>
      <c r="C61" s="30"/>
      <c r="D61" s="29"/>
      <c r="E61" s="31"/>
      <c r="F61" s="1"/>
      <c r="G61" s="9"/>
      <c r="H61" s="9"/>
      <c r="I61" s="9"/>
      <c r="L61" s="323" t="s">
        <v>269</v>
      </c>
      <c r="M61" s="225"/>
      <c r="N61" s="225"/>
      <c r="O61" s="11"/>
      <c r="P61" s="12">
        <f>'Таб 1.1'!D14</f>
        <v>33</v>
      </c>
    </row>
    <row r="62" spans="1:16" ht="16.5">
      <c r="A62" s="22"/>
      <c r="B62" s="19"/>
      <c r="C62" s="20"/>
      <c r="D62" s="19"/>
      <c r="E62" s="23"/>
      <c r="F62" s="19"/>
      <c r="G62" s="24"/>
      <c r="H62" s="19"/>
      <c r="I62" s="19"/>
      <c r="L62" s="322" t="s">
        <v>490</v>
      </c>
      <c r="M62" s="224"/>
      <c r="N62" s="224"/>
      <c r="O62" s="19"/>
      <c r="P62" s="10">
        <f>SUM('Таб 1.1'!E15:H15)</f>
        <v>0</v>
      </c>
    </row>
    <row r="63" spans="1:16" ht="17.25" thickBot="1">
      <c r="A63" s="25"/>
      <c r="B63" s="1"/>
      <c r="C63" s="26"/>
      <c r="D63" s="1"/>
      <c r="E63" s="27"/>
      <c r="F63" s="1"/>
      <c r="G63" s="9"/>
      <c r="H63" s="9"/>
      <c r="I63" s="9"/>
      <c r="L63" s="324" t="s">
        <v>269</v>
      </c>
      <c r="M63" s="226"/>
      <c r="N63" s="226"/>
      <c r="O63" s="32"/>
      <c r="P63" s="33">
        <f>'Таб 1.1'!D15</f>
        <v>0</v>
      </c>
    </row>
    <row r="64" spans="1:16" ht="16.5">
      <c r="A64" s="28"/>
      <c r="B64" s="29"/>
      <c r="C64" s="30"/>
      <c r="D64" s="29"/>
      <c r="E64" s="31"/>
      <c r="F64" s="1"/>
      <c r="G64" s="9"/>
      <c r="H64" s="9"/>
      <c r="I64" s="9"/>
      <c r="L64" s="322" t="s">
        <v>491</v>
      </c>
      <c r="M64" s="224"/>
      <c r="N64" s="224"/>
      <c r="O64" s="19"/>
      <c r="P64" s="10">
        <f>SUM('Таб 1.1'!J7:M7)</f>
        <v>27</v>
      </c>
    </row>
    <row r="65" spans="1:16" ht="16.5">
      <c r="A65" s="22"/>
      <c r="B65" s="19"/>
      <c r="C65" s="20"/>
      <c r="D65" s="19"/>
      <c r="E65" s="23"/>
      <c r="F65" s="19"/>
      <c r="G65" s="24"/>
      <c r="H65" s="19"/>
      <c r="I65" s="19"/>
      <c r="L65" s="323" t="s">
        <v>520</v>
      </c>
      <c r="M65" s="225"/>
      <c r="N65" s="225"/>
      <c r="O65" s="11"/>
      <c r="P65" s="12">
        <f>'Таб 1.1'!I7</f>
        <v>27</v>
      </c>
    </row>
    <row r="66" spans="1:16" ht="16.5">
      <c r="A66" s="25"/>
      <c r="B66" s="1"/>
      <c r="C66" s="26"/>
      <c r="D66" s="1"/>
      <c r="E66" s="27"/>
      <c r="F66" s="1"/>
      <c r="G66" s="9"/>
      <c r="H66" s="9"/>
      <c r="I66" s="9"/>
      <c r="L66" s="322" t="s">
        <v>492</v>
      </c>
      <c r="M66" s="224"/>
      <c r="N66" s="224"/>
      <c r="O66" s="19"/>
      <c r="P66" s="10">
        <f>SUM('Таб 1.1'!J8:M8)</f>
        <v>0</v>
      </c>
    </row>
    <row r="67" spans="1:16" ht="16.5">
      <c r="A67" s="28"/>
      <c r="B67" s="29"/>
      <c r="C67" s="30"/>
      <c r="D67" s="29"/>
      <c r="E67" s="31"/>
      <c r="F67" s="1"/>
      <c r="G67" s="9"/>
      <c r="H67" s="9"/>
      <c r="I67" s="9"/>
      <c r="L67" s="323" t="s">
        <v>520</v>
      </c>
      <c r="M67" s="225"/>
      <c r="N67" s="225"/>
      <c r="O67" s="11"/>
      <c r="P67" s="12">
        <f>'Таб 1.1'!I8</f>
        <v>0</v>
      </c>
    </row>
    <row r="68" spans="1:16" ht="16.5">
      <c r="A68" s="22"/>
      <c r="B68" s="19"/>
      <c r="C68" s="20"/>
      <c r="D68" s="19"/>
      <c r="E68" s="23"/>
      <c r="F68" s="19"/>
      <c r="G68" s="24"/>
      <c r="H68" s="19"/>
      <c r="I68" s="19"/>
      <c r="L68" s="322" t="s">
        <v>493</v>
      </c>
      <c r="M68" s="224"/>
      <c r="N68" s="224"/>
      <c r="O68" s="19"/>
      <c r="P68" s="10">
        <f>SUM('Таб 1.1'!J9:M9)</f>
        <v>0</v>
      </c>
    </row>
    <row r="69" spans="1:16" ht="16.5">
      <c r="A69" s="25"/>
      <c r="B69" s="1"/>
      <c r="C69" s="26"/>
      <c r="D69" s="1"/>
      <c r="E69" s="27"/>
      <c r="F69" s="1"/>
      <c r="G69" s="9"/>
      <c r="H69" s="9"/>
      <c r="I69" s="9"/>
      <c r="L69" s="323" t="s">
        <v>520</v>
      </c>
      <c r="M69" s="225"/>
      <c r="N69" s="225"/>
      <c r="O69" s="11"/>
      <c r="P69" s="12">
        <f>'Таб 1.1'!I9</f>
        <v>0</v>
      </c>
    </row>
    <row r="70" spans="1:16" ht="16.5">
      <c r="A70" s="28"/>
      <c r="B70" s="29"/>
      <c r="C70" s="30"/>
      <c r="D70" s="29"/>
      <c r="E70" s="31"/>
      <c r="F70" s="1"/>
      <c r="G70" s="9"/>
      <c r="H70" s="9"/>
      <c r="I70" s="9"/>
      <c r="L70" s="322" t="s">
        <v>494</v>
      </c>
      <c r="M70" s="224"/>
      <c r="N70" s="224"/>
      <c r="O70" s="19"/>
      <c r="P70" s="10">
        <f>SUM('Таб 1.1'!J10:M10)</f>
        <v>24</v>
      </c>
    </row>
    <row r="71" spans="1:16" ht="16.5">
      <c r="A71" s="22"/>
      <c r="B71" s="19"/>
      <c r="C71" s="20"/>
      <c r="D71" s="19"/>
      <c r="E71" s="23"/>
      <c r="F71" s="19"/>
      <c r="G71" s="24"/>
      <c r="H71" s="19"/>
      <c r="I71" s="19"/>
      <c r="L71" s="323" t="s">
        <v>520</v>
      </c>
      <c r="M71" s="225"/>
      <c r="N71" s="225"/>
      <c r="O71" s="11"/>
      <c r="P71" s="12">
        <f>'Таб 1.1'!I10</f>
        <v>24</v>
      </c>
    </row>
    <row r="72" spans="1:16" ht="16.5">
      <c r="A72" s="25"/>
      <c r="B72" s="1"/>
      <c r="C72" s="26"/>
      <c r="D72" s="1"/>
      <c r="E72" s="27"/>
      <c r="F72" s="1"/>
      <c r="G72" s="9"/>
      <c r="H72" s="9"/>
      <c r="I72" s="9"/>
      <c r="L72" s="322" t="s">
        <v>495</v>
      </c>
      <c r="M72" s="224"/>
      <c r="N72" s="224"/>
      <c r="O72" s="19"/>
      <c r="P72" s="10">
        <f>SUM('Таб 1.1'!J11:M11)</f>
        <v>0</v>
      </c>
    </row>
    <row r="73" spans="1:16" ht="16.5">
      <c r="A73" s="28"/>
      <c r="B73" s="29"/>
      <c r="C73" s="30"/>
      <c r="D73" s="29"/>
      <c r="E73" s="31"/>
      <c r="F73" s="1"/>
      <c r="G73" s="9"/>
      <c r="H73" s="9"/>
      <c r="I73" s="9"/>
      <c r="L73" s="323" t="s">
        <v>520</v>
      </c>
      <c r="M73" s="225"/>
      <c r="N73" s="225"/>
      <c r="O73" s="11"/>
      <c r="P73" s="12">
        <f>'Таб 1.1'!I11</f>
        <v>0</v>
      </c>
    </row>
    <row r="74" spans="1:16" ht="16.5">
      <c r="A74" s="22"/>
      <c r="B74" s="19"/>
      <c r="C74" s="20"/>
      <c r="D74" s="19"/>
      <c r="E74" s="23"/>
      <c r="F74" s="19"/>
      <c r="G74" s="24"/>
      <c r="H74" s="19"/>
      <c r="I74" s="19"/>
      <c r="L74" s="322" t="s">
        <v>496</v>
      </c>
      <c r="M74" s="224"/>
      <c r="N74" s="224"/>
      <c r="O74" s="19"/>
      <c r="P74" s="10">
        <f>SUM('Таб 1.1'!J12:M12)</f>
        <v>3</v>
      </c>
    </row>
    <row r="75" spans="1:16" ht="16.5">
      <c r="A75" s="25"/>
      <c r="B75" s="1"/>
      <c r="C75" s="26"/>
      <c r="D75" s="1"/>
      <c r="E75" s="27"/>
      <c r="F75" s="1"/>
      <c r="G75" s="9"/>
      <c r="H75" s="9"/>
      <c r="I75" s="9"/>
      <c r="L75" s="323" t="s">
        <v>520</v>
      </c>
      <c r="M75" s="225"/>
      <c r="N75" s="225"/>
      <c r="O75" s="11"/>
      <c r="P75" s="12">
        <f>'Таб 1.1'!I12</f>
        <v>3</v>
      </c>
    </row>
    <row r="76" spans="1:16" ht="16.5">
      <c r="A76" s="28"/>
      <c r="B76" s="29"/>
      <c r="C76" s="30"/>
      <c r="D76" s="29"/>
      <c r="E76" s="31"/>
      <c r="F76" s="1"/>
      <c r="G76" s="9"/>
      <c r="H76" s="9"/>
      <c r="I76" s="9"/>
      <c r="L76" s="322" t="s">
        <v>497</v>
      </c>
      <c r="M76" s="224"/>
      <c r="N76" s="224"/>
      <c r="O76" s="19"/>
      <c r="P76" s="10">
        <f>SUM('Таб 1.1'!J13:M13)</f>
        <v>0</v>
      </c>
    </row>
    <row r="77" spans="1:16" ht="16.5">
      <c r="A77" s="22"/>
      <c r="B77" s="19"/>
      <c r="C77" s="20"/>
      <c r="D77" s="19"/>
      <c r="E77" s="23"/>
      <c r="F77" s="19"/>
      <c r="G77" s="24"/>
      <c r="H77" s="19"/>
      <c r="I77" s="19"/>
      <c r="L77" s="323" t="s">
        <v>520</v>
      </c>
      <c r="M77" s="225"/>
      <c r="N77" s="225"/>
      <c r="O77" s="11"/>
      <c r="P77" s="12">
        <f>'Таб 1.1'!I13</f>
        <v>0</v>
      </c>
    </row>
    <row r="78" spans="1:16" ht="16.5">
      <c r="A78" s="25"/>
      <c r="B78" s="1"/>
      <c r="C78" s="26"/>
      <c r="D78" s="1"/>
      <c r="E78" s="27"/>
      <c r="F78" s="1"/>
      <c r="G78" s="9"/>
      <c r="H78" s="9"/>
      <c r="I78" s="9"/>
      <c r="L78" s="322" t="s">
        <v>498</v>
      </c>
      <c r="M78" s="224"/>
      <c r="N78" s="224"/>
      <c r="O78" s="19"/>
      <c r="P78" s="10">
        <f>SUM('Таб 1.1'!J14:M14)</f>
        <v>27</v>
      </c>
    </row>
    <row r="79" spans="1:16" ht="16.5">
      <c r="A79" s="28"/>
      <c r="B79" s="29"/>
      <c r="C79" s="30"/>
      <c r="D79" s="29"/>
      <c r="E79" s="31"/>
      <c r="F79" s="1"/>
      <c r="G79" s="9"/>
      <c r="H79" s="9"/>
      <c r="I79" s="9"/>
      <c r="L79" s="323" t="s">
        <v>520</v>
      </c>
      <c r="M79" s="225"/>
      <c r="N79" s="225"/>
      <c r="O79" s="11"/>
      <c r="P79" s="12">
        <f>'Таб 1.1'!I14</f>
        <v>27</v>
      </c>
    </row>
    <row r="80" spans="1:16" ht="16.5">
      <c r="A80" s="22"/>
      <c r="B80" s="19"/>
      <c r="C80" s="20"/>
      <c r="D80" s="19"/>
      <c r="E80" s="23"/>
      <c r="F80" s="19"/>
      <c r="G80" s="24"/>
      <c r="H80" s="19"/>
      <c r="I80" s="19"/>
      <c r="L80" s="322" t="s">
        <v>499</v>
      </c>
      <c r="M80" s="224"/>
      <c r="N80" s="224"/>
      <c r="O80" s="19"/>
      <c r="P80" s="10">
        <f>SUM('Таб 1.1'!J15:M15)</f>
        <v>0</v>
      </c>
    </row>
    <row r="81" spans="1:16" ht="17.25" thickBot="1">
      <c r="A81" s="25"/>
      <c r="B81" s="1"/>
      <c r="C81" s="26"/>
      <c r="D81" s="1"/>
      <c r="E81" s="27"/>
      <c r="F81" s="1"/>
      <c r="G81" s="9"/>
      <c r="H81" s="9"/>
      <c r="I81" s="9"/>
      <c r="L81" s="324" t="s">
        <v>520</v>
      </c>
      <c r="M81" s="226"/>
      <c r="N81" s="226"/>
      <c r="O81" s="32"/>
      <c r="P81" s="33">
        <f>'Таб 1.1'!I15</f>
        <v>0</v>
      </c>
    </row>
    <row r="82" spans="1:16" ht="16.5">
      <c r="A82" s="28"/>
      <c r="B82" s="29"/>
      <c r="C82" s="30"/>
      <c r="D82" s="29"/>
      <c r="E82" s="31"/>
      <c r="F82" s="1"/>
      <c r="G82" s="9"/>
      <c r="H82" s="9"/>
      <c r="I82" s="9"/>
      <c r="L82" s="322" t="s">
        <v>500</v>
      </c>
      <c r="M82" s="224"/>
      <c r="N82" s="224"/>
      <c r="O82" s="19"/>
      <c r="P82" s="10">
        <f>SUM('Таб 1.1'!O7:R7)</f>
        <v>0</v>
      </c>
    </row>
    <row r="83" spans="1:16" ht="16.5">
      <c r="A83" s="22"/>
      <c r="B83" s="19"/>
      <c r="C83" s="20"/>
      <c r="D83" s="19"/>
      <c r="E83" s="23"/>
      <c r="F83" s="19"/>
      <c r="G83" s="24"/>
      <c r="H83" s="19"/>
      <c r="I83" s="19"/>
      <c r="L83" s="323" t="s">
        <v>194</v>
      </c>
      <c r="M83" s="225"/>
      <c r="N83" s="225"/>
      <c r="O83" s="11"/>
      <c r="P83" s="12">
        <f>'Таб 1.1'!N7</f>
        <v>0</v>
      </c>
    </row>
    <row r="84" spans="1:16" ht="16.5">
      <c r="A84" s="25"/>
      <c r="B84" s="1"/>
      <c r="C84" s="26"/>
      <c r="D84" s="1"/>
      <c r="E84" s="27"/>
      <c r="F84" s="1"/>
      <c r="G84" s="9"/>
      <c r="H84" s="9"/>
      <c r="I84" s="9"/>
      <c r="L84" s="322" t="s">
        <v>502</v>
      </c>
      <c r="M84" s="224"/>
      <c r="N84" s="224"/>
      <c r="O84" s="19"/>
      <c r="P84" s="10">
        <f>SUM('Таб 1.1'!O8:R8)</f>
        <v>0</v>
      </c>
    </row>
    <row r="85" spans="1:16" ht="16.5">
      <c r="A85" s="28"/>
      <c r="B85" s="29"/>
      <c r="C85" s="30"/>
      <c r="D85" s="29"/>
      <c r="E85" s="31"/>
      <c r="F85" s="1"/>
      <c r="G85" s="9"/>
      <c r="H85" s="9"/>
      <c r="I85" s="9"/>
      <c r="L85" s="323" t="s">
        <v>194</v>
      </c>
      <c r="M85" s="225"/>
      <c r="N85" s="225"/>
      <c r="O85" s="11"/>
      <c r="P85" s="12">
        <f>'Таб 1.1'!N8</f>
        <v>0</v>
      </c>
    </row>
    <row r="86" spans="1:16" ht="16.5">
      <c r="A86" s="22"/>
      <c r="B86" s="19"/>
      <c r="C86" s="20"/>
      <c r="D86" s="19"/>
      <c r="E86" s="23"/>
      <c r="F86" s="19"/>
      <c r="G86" s="24"/>
      <c r="H86" s="19"/>
      <c r="I86" s="19"/>
      <c r="L86" s="322" t="s">
        <v>503</v>
      </c>
      <c r="M86" s="224"/>
      <c r="N86" s="224"/>
      <c r="O86" s="19"/>
      <c r="P86" s="10">
        <f>SUM('Таб 1.1'!O9:R9)</f>
        <v>0</v>
      </c>
    </row>
    <row r="87" spans="1:16" ht="16.5">
      <c r="A87" s="25"/>
      <c r="B87" s="1"/>
      <c r="C87" s="26"/>
      <c r="D87" s="1"/>
      <c r="E87" s="27"/>
      <c r="F87" s="1"/>
      <c r="G87" s="9"/>
      <c r="H87" s="9"/>
      <c r="I87" s="9"/>
      <c r="L87" s="323" t="s">
        <v>194</v>
      </c>
      <c r="M87" s="225"/>
      <c r="N87" s="225"/>
      <c r="O87" s="11"/>
      <c r="P87" s="12">
        <f>'Таб 1.1'!N9</f>
        <v>0</v>
      </c>
    </row>
    <row r="88" spans="1:16" ht="16.5">
      <c r="A88" s="28"/>
      <c r="B88" s="29"/>
      <c r="C88" s="30"/>
      <c r="D88" s="29"/>
      <c r="E88" s="31"/>
      <c r="F88" s="1"/>
      <c r="G88" s="9"/>
      <c r="H88" s="9"/>
      <c r="I88" s="9"/>
      <c r="L88" s="322" t="s">
        <v>504</v>
      </c>
      <c r="M88" s="224"/>
      <c r="N88" s="224"/>
      <c r="O88" s="19"/>
      <c r="P88" s="10">
        <f>SUM('Таб 1.1'!O10:R10)</f>
        <v>0</v>
      </c>
    </row>
    <row r="89" spans="1:16" ht="16.5">
      <c r="A89" s="22"/>
      <c r="B89" s="19"/>
      <c r="C89" s="20"/>
      <c r="D89" s="19"/>
      <c r="E89" s="23"/>
      <c r="F89" s="19"/>
      <c r="G89" s="24"/>
      <c r="H89" s="19"/>
      <c r="I89" s="19"/>
      <c r="L89" s="323" t="s">
        <v>194</v>
      </c>
      <c r="M89" s="225"/>
      <c r="N89" s="225"/>
      <c r="O89" s="11"/>
      <c r="P89" s="12">
        <f>'Таб 1.1'!N10</f>
        <v>0</v>
      </c>
    </row>
    <row r="90" spans="1:16" ht="16.5">
      <c r="A90" s="25"/>
      <c r="B90" s="1"/>
      <c r="C90" s="26"/>
      <c r="D90" s="1"/>
      <c r="E90" s="27"/>
      <c r="F90" s="1"/>
      <c r="G90" s="9"/>
      <c r="H90" s="9"/>
      <c r="I90" s="9"/>
      <c r="L90" s="322" t="s">
        <v>505</v>
      </c>
      <c r="M90" s="224"/>
      <c r="N90" s="224"/>
      <c r="O90" s="19"/>
      <c r="P90" s="10">
        <f>SUM('Таб 1.1'!O11:R11)</f>
        <v>0</v>
      </c>
    </row>
    <row r="91" spans="1:16" ht="16.5">
      <c r="A91" s="28"/>
      <c r="B91" s="29"/>
      <c r="C91" s="30"/>
      <c r="D91" s="29"/>
      <c r="E91" s="31"/>
      <c r="F91" s="1"/>
      <c r="G91" s="9"/>
      <c r="H91" s="9"/>
      <c r="I91" s="9"/>
      <c r="L91" s="323" t="s">
        <v>194</v>
      </c>
      <c r="M91" s="225"/>
      <c r="N91" s="225"/>
      <c r="O91" s="11"/>
      <c r="P91" s="12">
        <f>'Таб 1.1'!N11</f>
        <v>0</v>
      </c>
    </row>
    <row r="92" spans="1:16" ht="16.5">
      <c r="A92" s="22"/>
      <c r="B92" s="19"/>
      <c r="C92" s="20"/>
      <c r="D92" s="19"/>
      <c r="E92" s="23"/>
      <c r="F92" s="19"/>
      <c r="G92" s="24"/>
      <c r="H92" s="19"/>
      <c r="I92" s="19"/>
      <c r="L92" s="322" t="s">
        <v>506</v>
      </c>
      <c r="M92" s="224"/>
      <c r="N92" s="224"/>
      <c r="O92" s="19"/>
      <c r="P92" s="10">
        <f>SUM('Таб 1.1'!O12:R12)</f>
        <v>0</v>
      </c>
    </row>
    <row r="93" spans="1:16" ht="16.5">
      <c r="A93" s="25"/>
      <c r="B93" s="1"/>
      <c r="C93" s="26"/>
      <c r="D93" s="1"/>
      <c r="E93" s="27"/>
      <c r="F93" s="1"/>
      <c r="G93" s="9"/>
      <c r="H93" s="9"/>
      <c r="I93" s="9"/>
      <c r="L93" s="323" t="s">
        <v>194</v>
      </c>
      <c r="M93" s="225"/>
      <c r="N93" s="225"/>
      <c r="O93" s="11"/>
      <c r="P93" s="12">
        <f>'Таб 1.1'!N12</f>
        <v>0</v>
      </c>
    </row>
    <row r="94" spans="1:16" ht="16.5">
      <c r="A94" s="28"/>
      <c r="B94" s="29"/>
      <c r="C94" s="30"/>
      <c r="D94" s="29"/>
      <c r="E94" s="31"/>
      <c r="F94" s="1"/>
      <c r="G94" s="9"/>
      <c r="H94" s="9"/>
      <c r="I94" s="9"/>
      <c r="L94" s="322" t="s">
        <v>507</v>
      </c>
      <c r="M94" s="224"/>
      <c r="N94" s="224"/>
      <c r="O94" s="19"/>
      <c r="P94" s="10">
        <f>SUM('Таб 1.1'!O13:R13)</f>
        <v>0</v>
      </c>
    </row>
    <row r="95" spans="1:16" ht="16.5">
      <c r="A95" s="22"/>
      <c r="B95" s="19"/>
      <c r="C95" s="20"/>
      <c r="D95" s="19"/>
      <c r="E95" s="23"/>
      <c r="F95" s="19"/>
      <c r="G95" s="24"/>
      <c r="H95" s="19"/>
      <c r="I95" s="19"/>
      <c r="L95" s="323" t="s">
        <v>194</v>
      </c>
      <c r="M95" s="225"/>
      <c r="N95" s="225"/>
      <c r="O95" s="11"/>
      <c r="P95" s="12">
        <f>'Таб 1.1'!N13</f>
        <v>0</v>
      </c>
    </row>
    <row r="96" spans="1:16" ht="16.5">
      <c r="A96" s="25"/>
      <c r="B96" s="1"/>
      <c r="C96" s="26"/>
      <c r="D96" s="1"/>
      <c r="E96" s="27"/>
      <c r="F96" s="1"/>
      <c r="G96" s="9"/>
      <c r="H96" s="9"/>
      <c r="I96" s="9"/>
      <c r="L96" s="322" t="s">
        <v>508</v>
      </c>
      <c r="M96" s="224"/>
      <c r="N96" s="224"/>
      <c r="O96" s="19"/>
      <c r="P96" s="10">
        <f>SUM('Таб 1.1'!O14:R14)</f>
        <v>0</v>
      </c>
    </row>
    <row r="97" spans="1:16" ht="16.5">
      <c r="A97" s="28"/>
      <c r="B97" s="29"/>
      <c r="C97" s="30"/>
      <c r="D97" s="29"/>
      <c r="E97" s="27"/>
      <c r="F97" s="1"/>
      <c r="G97" s="9"/>
      <c r="H97" s="9"/>
      <c r="I97" s="9"/>
      <c r="L97" s="323" t="s">
        <v>194</v>
      </c>
      <c r="M97" s="225"/>
      <c r="N97" s="225"/>
      <c r="O97" s="11"/>
      <c r="P97" s="12">
        <f>'Таб 1.1'!N14</f>
        <v>0</v>
      </c>
    </row>
    <row r="98" spans="1:16" ht="16.5">
      <c r="A98" s="28"/>
      <c r="B98" s="29"/>
      <c r="C98" s="30"/>
      <c r="D98" s="29"/>
      <c r="E98" s="27"/>
      <c r="F98" s="1"/>
      <c r="G98" s="9"/>
      <c r="H98" s="9"/>
      <c r="I98" s="9"/>
      <c r="L98" s="322" t="s">
        <v>509</v>
      </c>
      <c r="M98" s="224"/>
      <c r="N98" s="224"/>
      <c r="O98" s="19"/>
      <c r="P98" s="10">
        <f>SUM('Таб 1.1'!O15:R15)</f>
        <v>0</v>
      </c>
    </row>
    <row r="99" spans="1:16" ht="17.25" thickBot="1">
      <c r="A99" s="28"/>
      <c r="B99" s="29"/>
      <c r="C99" s="30"/>
      <c r="D99" s="29"/>
      <c r="E99" s="27"/>
      <c r="F99" s="1"/>
      <c r="G99" s="9"/>
      <c r="H99" s="9"/>
      <c r="I99" s="9"/>
      <c r="L99" s="324" t="s">
        <v>194</v>
      </c>
      <c r="M99" s="226"/>
      <c r="N99" s="226"/>
      <c r="O99" s="32"/>
      <c r="P99" s="33">
        <f>'Таб 1.1'!N15</f>
        <v>0</v>
      </c>
    </row>
    <row r="100" spans="1:16" ht="16.5">
      <c r="A100" s="28"/>
      <c r="B100" s="29"/>
      <c r="C100" s="30"/>
      <c r="D100" s="29"/>
      <c r="E100" s="27"/>
      <c r="F100" s="1"/>
      <c r="G100" s="9"/>
      <c r="H100" s="9"/>
      <c r="I100" s="9"/>
      <c r="L100" s="322" t="s">
        <v>510</v>
      </c>
      <c r="M100" s="224"/>
      <c r="N100" s="224"/>
      <c r="O100" s="19"/>
      <c r="P100" s="10">
        <f>SUM('Таб 1.1'!T7:W7)</f>
        <v>0</v>
      </c>
    </row>
    <row r="101" spans="1:16" ht="16.5">
      <c r="A101" s="28"/>
      <c r="B101" s="29"/>
      <c r="C101" s="30"/>
      <c r="D101" s="29"/>
      <c r="E101" s="27"/>
      <c r="F101" s="1"/>
      <c r="G101" s="9"/>
      <c r="H101" s="9"/>
      <c r="I101" s="9"/>
      <c r="L101" s="323" t="s">
        <v>519</v>
      </c>
      <c r="M101" s="225"/>
      <c r="N101" s="225"/>
      <c r="O101" s="11"/>
      <c r="P101" s="12">
        <f>'Таб 1.1'!S7</f>
        <v>0</v>
      </c>
    </row>
    <row r="102" spans="1:16" ht="16.5">
      <c r="A102" s="28"/>
      <c r="B102" s="29"/>
      <c r="C102" s="30"/>
      <c r="D102" s="29"/>
      <c r="E102" s="27"/>
      <c r="F102" s="1"/>
      <c r="G102" s="9"/>
      <c r="H102" s="9"/>
      <c r="I102" s="9"/>
      <c r="L102" s="322" t="s">
        <v>511</v>
      </c>
      <c r="M102" s="224"/>
      <c r="N102" s="224"/>
      <c r="O102" s="19"/>
      <c r="P102" s="10">
        <f>SUM('Таб 1.1'!T8:W8)</f>
        <v>0</v>
      </c>
    </row>
    <row r="103" spans="1:16" ht="16.5">
      <c r="A103" s="28"/>
      <c r="B103" s="29"/>
      <c r="C103" s="30"/>
      <c r="D103" s="29"/>
      <c r="E103" s="27"/>
      <c r="F103" s="1"/>
      <c r="G103" s="9"/>
      <c r="H103" s="9"/>
      <c r="I103" s="9"/>
      <c r="L103" s="323" t="s">
        <v>519</v>
      </c>
      <c r="M103" s="225"/>
      <c r="N103" s="225"/>
      <c r="O103" s="11"/>
      <c r="P103" s="12">
        <f>'Таб 1.1'!S8</f>
        <v>0</v>
      </c>
    </row>
    <row r="104" spans="1:16" ht="16.5">
      <c r="A104" s="28"/>
      <c r="B104" s="29"/>
      <c r="C104" s="30"/>
      <c r="D104" s="29"/>
      <c r="E104" s="27"/>
      <c r="F104" s="1"/>
      <c r="G104" s="9"/>
      <c r="H104" s="9"/>
      <c r="I104" s="9"/>
      <c r="L104" s="322" t="s">
        <v>512</v>
      </c>
      <c r="M104" s="224"/>
      <c r="N104" s="224"/>
      <c r="O104" s="19"/>
      <c r="P104" s="10">
        <f>SUM('Таб 1.1'!T9:W9)</f>
        <v>0</v>
      </c>
    </row>
    <row r="105" spans="1:16" ht="16.5">
      <c r="A105" s="28"/>
      <c r="B105" s="29"/>
      <c r="C105" s="30"/>
      <c r="D105" s="29"/>
      <c r="E105" s="27"/>
      <c r="F105" s="1"/>
      <c r="G105" s="9"/>
      <c r="H105" s="9"/>
      <c r="I105" s="9"/>
      <c r="L105" s="323" t="s">
        <v>519</v>
      </c>
      <c r="M105" s="225"/>
      <c r="N105" s="225"/>
      <c r="O105" s="11"/>
      <c r="P105" s="12">
        <f>'Таб 1.1'!S9</f>
        <v>0</v>
      </c>
    </row>
    <row r="106" spans="1:16" ht="16.5">
      <c r="A106" s="28"/>
      <c r="B106" s="29"/>
      <c r="C106" s="30"/>
      <c r="D106" s="29"/>
      <c r="E106" s="27"/>
      <c r="F106" s="1"/>
      <c r="G106" s="9"/>
      <c r="H106" s="9"/>
      <c r="I106" s="9"/>
      <c r="L106" s="322" t="s">
        <v>513</v>
      </c>
      <c r="M106" s="224"/>
      <c r="N106" s="224"/>
      <c r="O106" s="19"/>
      <c r="P106" s="10">
        <f>SUM('Таб 1.1'!T10:W10)</f>
        <v>0</v>
      </c>
    </row>
    <row r="107" spans="1:16" ht="16.5">
      <c r="A107" s="28"/>
      <c r="B107" s="29"/>
      <c r="C107" s="30"/>
      <c r="D107" s="29"/>
      <c r="E107" s="27"/>
      <c r="F107" s="1"/>
      <c r="G107" s="9"/>
      <c r="H107" s="9"/>
      <c r="I107" s="9"/>
      <c r="L107" s="323" t="s">
        <v>519</v>
      </c>
      <c r="M107" s="225"/>
      <c r="N107" s="225"/>
      <c r="O107" s="11"/>
      <c r="P107" s="12">
        <f>'Таб 1.1'!S10</f>
        <v>0</v>
      </c>
    </row>
    <row r="108" spans="1:16" ht="16.5">
      <c r="A108" s="28"/>
      <c r="B108" s="29"/>
      <c r="C108" s="30"/>
      <c r="D108" s="29"/>
      <c r="E108" s="27"/>
      <c r="F108" s="1"/>
      <c r="G108" s="9"/>
      <c r="H108" s="9"/>
      <c r="I108" s="9"/>
      <c r="L108" s="322" t="s">
        <v>514</v>
      </c>
      <c r="M108" s="224"/>
      <c r="N108" s="224"/>
      <c r="O108" s="19"/>
      <c r="P108" s="10">
        <f>SUM('Таб 1.1'!T11:W11)</f>
        <v>0</v>
      </c>
    </row>
    <row r="109" spans="1:16" ht="16.5">
      <c r="A109" s="28"/>
      <c r="B109" s="29"/>
      <c r="C109" s="30"/>
      <c r="D109" s="29"/>
      <c r="E109" s="27"/>
      <c r="F109" s="1"/>
      <c r="G109" s="9"/>
      <c r="H109" s="9"/>
      <c r="I109" s="9"/>
      <c r="L109" s="323" t="s">
        <v>519</v>
      </c>
      <c r="M109" s="225"/>
      <c r="N109" s="225"/>
      <c r="O109" s="11"/>
      <c r="P109" s="12">
        <f>'Таб 1.1'!S11</f>
        <v>0</v>
      </c>
    </row>
    <row r="110" spans="1:16" ht="16.5">
      <c r="A110" s="28"/>
      <c r="B110" s="29"/>
      <c r="C110" s="30"/>
      <c r="D110" s="29"/>
      <c r="E110" s="27"/>
      <c r="F110" s="1"/>
      <c r="G110" s="9"/>
      <c r="H110" s="9"/>
      <c r="I110" s="9"/>
      <c r="L110" s="322" t="s">
        <v>515</v>
      </c>
      <c r="M110" s="224"/>
      <c r="N110" s="224"/>
      <c r="O110" s="19"/>
      <c r="P110" s="10">
        <f>SUM('Таб 1.1'!T12:W12)</f>
        <v>0</v>
      </c>
    </row>
    <row r="111" spans="1:16" ht="16.5">
      <c r="A111" s="28"/>
      <c r="B111" s="29"/>
      <c r="C111" s="30"/>
      <c r="D111" s="29"/>
      <c r="E111" s="27"/>
      <c r="F111" s="1"/>
      <c r="G111" s="9"/>
      <c r="H111" s="9"/>
      <c r="I111" s="9"/>
      <c r="L111" s="323" t="s">
        <v>519</v>
      </c>
      <c r="M111" s="225"/>
      <c r="N111" s="225"/>
      <c r="O111" s="11"/>
      <c r="P111" s="12">
        <f>'Таб 1.1'!S12</f>
        <v>0</v>
      </c>
    </row>
    <row r="112" spans="1:16" ht="16.5">
      <c r="A112" s="28"/>
      <c r="B112" s="29"/>
      <c r="C112" s="30"/>
      <c r="D112" s="29"/>
      <c r="E112" s="27"/>
      <c r="F112" s="1"/>
      <c r="G112" s="9"/>
      <c r="H112" s="9"/>
      <c r="I112" s="9"/>
      <c r="L112" s="322" t="s">
        <v>516</v>
      </c>
      <c r="M112" s="224"/>
      <c r="N112" s="224"/>
      <c r="O112" s="19"/>
      <c r="P112" s="10">
        <f>SUM('Таб 1.1'!T13:W13)</f>
        <v>0</v>
      </c>
    </row>
    <row r="113" spans="1:16" ht="16.5">
      <c r="A113" s="28"/>
      <c r="B113" s="29"/>
      <c r="C113" s="30"/>
      <c r="D113" s="29"/>
      <c r="E113" s="27"/>
      <c r="F113" s="1"/>
      <c r="G113" s="9"/>
      <c r="H113" s="9"/>
      <c r="I113" s="9"/>
      <c r="L113" s="323" t="s">
        <v>519</v>
      </c>
      <c r="M113" s="225"/>
      <c r="N113" s="225"/>
      <c r="O113" s="11"/>
      <c r="P113" s="12">
        <f>'Таб 1.1'!S13</f>
        <v>0</v>
      </c>
    </row>
    <row r="114" spans="1:16" ht="16.5">
      <c r="A114" s="28"/>
      <c r="B114" s="29"/>
      <c r="C114" s="30"/>
      <c r="D114" s="29"/>
      <c r="E114" s="27"/>
      <c r="F114" s="1"/>
      <c r="G114" s="9"/>
      <c r="H114" s="9"/>
      <c r="I114" s="9"/>
      <c r="L114" s="322" t="s">
        <v>517</v>
      </c>
      <c r="M114" s="224"/>
      <c r="N114" s="224"/>
      <c r="O114" s="19"/>
      <c r="P114" s="10">
        <f>SUM('Таб 1.1'!T14:W14)</f>
        <v>0</v>
      </c>
    </row>
    <row r="115" spans="1:16" ht="16.5">
      <c r="A115" s="28"/>
      <c r="B115" s="29"/>
      <c r="C115" s="30"/>
      <c r="D115" s="29"/>
      <c r="E115" s="27"/>
      <c r="F115" s="1"/>
      <c r="G115" s="9"/>
      <c r="H115" s="9"/>
      <c r="I115" s="9"/>
      <c r="L115" s="323" t="s">
        <v>519</v>
      </c>
      <c r="M115" s="225"/>
      <c r="N115" s="225"/>
      <c r="O115" s="11"/>
      <c r="P115" s="12">
        <f>'Таб 1.1'!S14</f>
        <v>0</v>
      </c>
    </row>
    <row r="116" spans="1:16" ht="16.5">
      <c r="A116" s="28"/>
      <c r="B116" s="29"/>
      <c r="C116" s="30"/>
      <c r="D116" s="29"/>
      <c r="E116" s="27"/>
      <c r="F116" s="1"/>
      <c r="G116" s="9"/>
      <c r="H116" s="9"/>
      <c r="I116" s="9"/>
      <c r="L116" s="322" t="s">
        <v>518</v>
      </c>
      <c r="M116" s="224"/>
      <c r="N116" s="224"/>
      <c r="O116" s="19"/>
      <c r="P116" s="10">
        <f>SUM('Таб 1.1'!T15:W15)</f>
        <v>0</v>
      </c>
    </row>
    <row r="117" spans="1:16" ht="17.25" thickBot="1">
      <c r="A117" s="28"/>
      <c r="B117" s="29"/>
      <c r="C117" s="30"/>
      <c r="D117" s="29"/>
      <c r="E117" s="27"/>
      <c r="F117" s="1"/>
      <c r="G117" s="9"/>
      <c r="H117" s="9"/>
      <c r="I117" s="9"/>
      <c r="L117" s="324" t="s">
        <v>519</v>
      </c>
      <c r="M117" s="226"/>
      <c r="N117" s="226"/>
      <c r="O117" s="32"/>
      <c r="P117" s="33">
        <f>'Таб 1.1'!S15</f>
        <v>0</v>
      </c>
    </row>
    <row r="118" spans="1:16" ht="16.5">
      <c r="A118" s="28"/>
      <c r="B118" s="29"/>
      <c r="C118" s="30"/>
      <c r="D118" s="29"/>
      <c r="E118" s="27"/>
      <c r="F118" s="1"/>
      <c r="G118" s="9"/>
      <c r="H118" s="9"/>
      <c r="I118" s="9"/>
      <c r="L118" s="322" t="s">
        <v>522</v>
      </c>
      <c r="M118" s="224"/>
      <c r="N118" s="224"/>
      <c r="O118" s="19"/>
      <c r="P118" s="10">
        <f>'Таб 1.1'!D7</f>
        <v>33</v>
      </c>
    </row>
    <row r="119" spans="1:16" ht="16.5">
      <c r="A119" s="28"/>
      <c r="B119" s="29"/>
      <c r="C119" s="30"/>
      <c r="D119" s="29"/>
      <c r="E119" s="27"/>
      <c r="F119" s="1"/>
      <c r="G119" s="9"/>
      <c r="H119" s="9"/>
      <c r="I119" s="9"/>
      <c r="L119" s="323" t="s">
        <v>521</v>
      </c>
      <c r="M119" s="225"/>
      <c r="N119" s="225"/>
      <c r="O119" s="11"/>
      <c r="P119" s="12">
        <f>'Таб 1.1'!D14</f>
        <v>33</v>
      </c>
    </row>
    <row r="120" spans="1:16" ht="16.5">
      <c r="A120" s="28"/>
      <c r="B120" s="29"/>
      <c r="C120" s="30"/>
      <c r="D120" s="29"/>
      <c r="E120" s="27"/>
      <c r="F120" s="1"/>
      <c r="G120" s="9"/>
      <c r="H120" s="9"/>
      <c r="I120" s="9"/>
      <c r="L120" s="322" t="s">
        <v>523</v>
      </c>
      <c r="M120" s="224"/>
      <c r="N120" s="224"/>
      <c r="O120" s="19"/>
      <c r="P120" s="10">
        <f>'Таб 1.1'!E7</f>
        <v>33</v>
      </c>
    </row>
    <row r="121" spans="1:16" ht="16.5">
      <c r="A121" s="28"/>
      <c r="B121" s="29"/>
      <c r="C121" s="30"/>
      <c r="D121" s="29"/>
      <c r="E121" s="27"/>
      <c r="F121" s="1"/>
      <c r="G121" s="9"/>
      <c r="H121" s="9"/>
      <c r="I121" s="9"/>
      <c r="L121" s="323" t="s">
        <v>521</v>
      </c>
      <c r="M121" s="225"/>
      <c r="N121" s="225"/>
      <c r="O121" s="11"/>
      <c r="P121" s="12">
        <f>'Таб 1.1'!E14</f>
        <v>33</v>
      </c>
    </row>
    <row r="122" spans="1:16" ht="16.5">
      <c r="A122" s="28"/>
      <c r="B122" s="29"/>
      <c r="C122" s="30"/>
      <c r="D122" s="29"/>
      <c r="E122" s="27"/>
      <c r="F122" s="1"/>
      <c r="G122" s="9"/>
      <c r="H122" s="9"/>
      <c r="I122" s="9"/>
      <c r="L122" s="322" t="s">
        <v>524</v>
      </c>
      <c r="M122" s="224"/>
      <c r="N122" s="224"/>
      <c r="O122" s="19"/>
      <c r="P122" s="10">
        <f>'Таб 1.1'!F7</f>
        <v>0</v>
      </c>
    </row>
    <row r="123" spans="1:16" ht="16.5">
      <c r="A123" s="28"/>
      <c r="B123" s="29"/>
      <c r="C123" s="30"/>
      <c r="D123" s="29"/>
      <c r="E123" s="27"/>
      <c r="F123" s="1"/>
      <c r="G123" s="9"/>
      <c r="H123" s="9"/>
      <c r="I123" s="9"/>
      <c r="L123" s="323" t="s">
        <v>521</v>
      </c>
      <c r="M123" s="225"/>
      <c r="N123" s="225"/>
      <c r="O123" s="11"/>
      <c r="P123" s="12">
        <f>'Таб 1.1'!F14</f>
        <v>0</v>
      </c>
    </row>
    <row r="124" spans="1:16" ht="16.5">
      <c r="A124" s="28"/>
      <c r="B124" s="29"/>
      <c r="C124" s="30"/>
      <c r="D124" s="29"/>
      <c r="E124" s="27"/>
      <c r="F124" s="1"/>
      <c r="G124" s="9"/>
      <c r="H124" s="9"/>
      <c r="I124" s="9"/>
      <c r="L124" s="322" t="s">
        <v>525</v>
      </c>
      <c r="M124" s="224"/>
      <c r="N124" s="224"/>
      <c r="O124" s="19"/>
      <c r="P124" s="10">
        <f>'Таб 1.1'!G7</f>
        <v>0</v>
      </c>
    </row>
    <row r="125" spans="1:16" ht="16.5">
      <c r="A125" s="28"/>
      <c r="B125" s="29"/>
      <c r="C125" s="30"/>
      <c r="D125" s="29"/>
      <c r="E125" s="27"/>
      <c r="F125" s="1"/>
      <c r="G125" s="9"/>
      <c r="H125" s="9"/>
      <c r="I125" s="9"/>
      <c r="L125" s="323" t="s">
        <v>521</v>
      </c>
      <c r="M125" s="225"/>
      <c r="N125" s="225"/>
      <c r="O125" s="11"/>
      <c r="P125" s="12">
        <f>'Таб 1.1'!G14</f>
        <v>0</v>
      </c>
    </row>
    <row r="126" spans="1:16" ht="16.5">
      <c r="A126" s="28"/>
      <c r="B126" s="29"/>
      <c r="C126" s="30"/>
      <c r="D126" s="29"/>
      <c r="E126" s="27"/>
      <c r="F126" s="1"/>
      <c r="G126" s="9"/>
      <c r="H126" s="9"/>
      <c r="I126" s="9"/>
      <c r="L126" s="322" t="s">
        <v>526</v>
      </c>
      <c r="M126" s="224"/>
      <c r="N126" s="224"/>
      <c r="O126" s="19"/>
      <c r="P126" s="10">
        <f>'Таб 1.1'!H7</f>
        <v>0</v>
      </c>
    </row>
    <row r="127" spans="1:16" ht="16.5">
      <c r="A127" s="28"/>
      <c r="B127" s="29"/>
      <c r="C127" s="30"/>
      <c r="D127" s="29"/>
      <c r="E127" s="27"/>
      <c r="F127" s="1"/>
      <c r="G127" s="9"/>
      <c r="H127" s="9"/>
      <c r="I127" s="9"/>
      <c r="L127" s="323" t="s">
        <v>521</v>
      </c>
      <c r="M127" s="225"/>
      <c r="N127" s="225"/>
      <c r="O127" s="11"/>
      <c r="P127" s="12">
        <f>'Таб 1.1'!H14</f>
        <v>0</v>
      </c>
    </row>
    <row r="128" spans="1:16" ht="16.5">
      <c r="A128" s="28"/>
      <c r="B128" s="29"/>
      <c r="C128" s="30"/>
      <c r="D128" s="29"/>
      <c r="E128" s="27"/>
      <c r="F128" s="1"/>
      <c r="G128" s="9"/>
      <c r="H128" s="9"/>
      <c r="I128" s="9"/>
      <c r="L128" s="322" t="s">
        <v>527</v>
      </c>
      <c r="M128" s="224"/>
      <c r="N128" s="224"/>
      <c r="O128" s="19"/>
      <c r="P128" s="10">
        <f>'Таб 1.1'!I7</f>
        <v>27</v>
      </c>
    </row>
    <row r="129" spans="1:16" ht="16.5">
      <c r="A129" s="28"/>
      <c r="B129" s="29"/>
      <c r="C129" s="30"/>
      <c r="D129" s="29"/>
      <c r="E129" s="27"/>
      <c r="F129" s="1"/>
      <c r="G129" s="9"/>
      <c r="H129" s="9"/>
      <c r="I129" s="9"/>
      <c r="L129" s="323" t="s">
        <v>521</v>
      </c>
      <c r="M129" s="225"/>
      <c r="N129" s="225"/>
      <c r="O129" s="11"/>
      <c r="P129" s="12">
        <f>'Таб 1.1'!I14</f>
        <v>27</v>
      </c>
    </row>
    <row r="130" spans="1:16" ht="16.5">
      <c r="A130" s="28"/>
      <c r="B130" s="29"/>
      <c r="C130" s="30"/>
      <c r="D130" s="29"/>
      <c r="E130" s="27"/>
      <c r="F130" s="1"/>
      <c r="G130" s="9"/>
      <c r="H130" s="9"/>
      <c r="I130" s="9"/>
      <c r="L130" s="322" t="s">
        <v>528</v>
      </c>
      <c r="M130" s="224"/>
      <c r="N130" s="224"/>
      <c r="O130" s="19"/>
      <c r="P130" s="10">
        <f>'Таб 1.1'!J7</f>
        <v>27</v>
      </c>
    </row>
    <row r="131" spans="1:16" ht="16.5">
      <c r="A131" s="28"/>
      <c r="B131" s="29"/>
      <c r="C131" s="30"/>
      <c r="D131" s="29"/>
      <c r="E131" s="27"/>
      <c r="F131" s="1"/>
      <c r="G131" s="9"/>
      <c r="H131" s="9"/>
      <c r="I131" s="9"/>
      <c r="L131" s="323" t="s">
        <v>521</v>
      </c>
      <c r="M131" s="225"/>
      <c r="N131" s="225"/>
      <c r="O131" s="11"/>
      <c r="P131" s="12">
        <f>'Таб 1.1'!J14</f>
        <v>27</v>
      </c>
    </row>
    <row r="132" spans="1:16" ht="16.5">
      <c r="A132" s="28"/>
      <c r="B132" s="29"/>
      <c r="C132" s="30"/>
      <c r="D132" s="29"/>
      <c r="E132" s="27"/>
      <c r="F132" s="1"/>
      <c r="G132" s="9"/>
      <c r="H132" s="9"/>
      <c r="I132" s="9"/>
      <c r="L132" s="322" t="s">
        <v>529</v>
      </c>
      <c r="M132" s="224"/>
      <c r="N132" s="224"/>
      <c r="O132" s="19"/>
      <c r="P132" s="10">
        <f>'Таб 1.1'!K7</f>
        <v>0</v>
      </c>
    </row>
    <row r="133" spans="1:16" ht="16.5">
      <c r="A133" s="28"/>
      <c r="B133" s="29"/>
      <c r="C133" s="30"/>
      <c r="D133" s="29"/>
      <c r="E133" s="27"/>
      <c r="F133" s="1"/>
      <c r="G133" s="9"/>
      <c r="H133" s="9"/>
      <c r="I133" s="9"/>
      <c r="L133" s="323" t="s">
        <v>521</v>
      </c>
      <c r="M133" s="225"/>
      <c r="N133" s="225"/>
      <c r="O133" s="11"/>
      <c r="P133" s="12">
        <f>'Таб 1.1'!K14</f>
        <v>0</v>
      </c>
    </row>
    <row r="134" spans="1:16" ht="16.5">
      <c r="A134" s="28"/>
      <c r="B134" s="29"/>
      <c r="C134" s="30"/>
      <c r="D134" s="29"/>
      <c r="E134" s="27"/>
      <c r="F134" s="1"/>
      <c r="G134" s="9"/>
      <c r="H134" s="9"/>
      <c r="I134" s="9"/>
      <c r="L134" s="322" t="s">
        <v>530</v>
      </c>
      <c r="M134" s="224"/>
      <c r="N134" s="224"/>
      <c r="O134" s="19"/>
      <c r="P134" s="10">
        <f>'Таб 1.1'!L7</f>
        <v>0</v>
      </c>
    </row>
    <row r="135" spans="1:16" ht="16.5">
      <c r="A135" s="28"/>
      <c r="B135" s="29"/>
      <c r="C135" s="30"/>
      <c r="D135" s="29"/>
      <c r="E135" s="27"/>
      <c r="F135" s="1"/>
      <c r="G135" s="9"/>
      <c r="H135" s="9"/>
      <c r="I135" s="9"/>
      <c r="L135" s="323" t="s">
        <v>521</v>
      </c>
      <c r="M135" s="225"/>
      <c r="N135" s="225"/>
      <c r="O135" s="11"/>
      <c r="P135" s="12">
        <f>'Таб 1.1'!L14</f>
        <v>0</v>
      </c>
    </row>
    <row r="136" spans="1:16" ht="16.5">
      <c r="A136" s="28"/>
      <c r="B136" s="29"/>
      <c r="C136" s="30"/>
      <c r="D136" s="29"/>
      <c r="E136" s="27"/>
      <c r="F136" s="1"/>
      <c r="G136" s="9"/>
      <c r="H136" s="9"/>
      <c r="I136" s="9"/>
      <c r="L136" s="322" t="s">
        <v>531</v>
      </c>
      <c r="M136" s="224"/>
      <c r="N136" s="224"/>
      <c r="O136" s="19"/>
      <c r="P136" s="10">
        <f>'Таб 1.1'!M7</f>
        <v>0</v>
      </c>
    </row>
    <row r="137" spans="1:16" ht="16.5">
      <c r="A137" s="28"/>
      <c r="B137" s="29"/>
      <c r="C137" s="30"/>
      <c r="D137" s="29"/>
      <c r="E137" s="27"/>
      <c r="F137" s="1"/>
      <c r="G137" s="9"/>
      <c r="H137" s="9"/>
      <c r="I137" s="9"/>
      <c r="L137" s="323" t="s">
        <v>521</v>
      </c>
      <c r="M137" s="225"/>
      <c r="N137" s="225"/>
      <c r="O137" s="11"/>
      <c r="P137" s="12">
        <f>'Таб 1.1'!M14</f>
        <v>0</v>
      </c>
    </row>
    <row r="138" spans="1:16" ht="16.5">
      <c r="A138" s="28"/>
      <c r="B138" s="29"/>
      <c r="C138" s="30"/>
      <c r="D138" s="29"/>
      <c r="E138" s="27"/>
      <c r="F138" s="1"/>
      <c r="G138" s="9"/>
      <c r="H138" s="9"/>
      <c r="I138" s="9"/>
      <c r="L138" s="322" t="s">
        <v>544</v>
      </c>
      <c r="M138" s="224"/>
      <c r="N138" s="224"/>
      <c r="O138" s="19"/>
      <c r="P138" s="10">
        <f>'Таб 1.1'!N7</f>
        <v>0</v>
      </c>
    </row>
    <row r="139" spans="1:16" ht="16.5">
      <c r="A139" s="28"/>
      <c r="B139" s="29"/>
      <c r="C139" s="30"/>
      <c r="D139" s="29"/>
      <c r="E139" s="27"/>
      <c r="F139" s="1"/>
      <c r="G139" s="9"/>
      <c r="H139" s="9"/>
      <c r="I139" s="9"/>
      <c r="L139" s="323" t="s">
        <v>521</v>
      </c>
      <c r="M139" s="225"/>
      <c r="N139" s="225"/>
      <c r="O139" s="11"/>
      <c r="P139" s="12">
        <f>'Таб 1.1'!N14</f>
        <v>0</v>
      </c>
    </row>
    <row r="140" spans="1:16" ht="16.5">
      <c r="A140" s="28"/>
      <c r="B140" s="29"/>
      <c r="C140" s="30"/>
      <c r="D140" s="29"/>
      <c r="E140" s="27"/>
      <c r="F140" s="1"/>
      <c r="G140" s="9"/>
      <c r="H140" s="9"/>
      <c r="I140" s="9"/>
      <c r="L140" s="322" t="s">
        <v>532</v>
      </c>
      <c r="M140" s="224"/>
      <c r="N140" s="224"/>
      <c r="O140" s="19"/>
      <c r="P140" s="10">
        <f>'Таб 1.1'!O7</f>
        <v>0</v>
      </c>
    </row>
    <row r="141" spans="1:16" ht="16.5">
      <c r="A141" s="28"/>
      <c r="B141" s="29"/>
      <c r="C141" s="30"/>
      <c r="D141" s="29"/>
      <c r="E141" s="27"/>
      <c r="F141" s="1"/>
      <c r="G141" s="9"/>
      <c r="H141" s="9"/>
      <c r="I141" s="9"/>
      <c r="L141" s="323" t="s">
        <v>521</v>
      </c>
      <c r="M141" s="225"/>
      <c r="N141" s="225"/>
      <c r="O141" s="11"/>
      <c r="P141" s="12">
        <f>'Таб 1.1'!O14</f>
        <v>0</v>
      </c>
    </row>
    <row r="142" spans="1:16" ht="16.5">
      <c r="A142" s="28"/>
      <c r="B142" s="29"/>
      <c r="C142" s="30"/>
      <c r="D142" s="29"/>
      <c r="E142" s="27"/>
      <c r="F142" s="1"/>
      <c r="G142" s="9"/>
      <c r="H142" s="9"/>
      <c r="I142" s="9"/>
      <c r="L142" s="322" t="s">
        <v>533</v>
      </c>
      <c r="M142" s="224"/>
      <c r="N142" s="224"/>
      <c r="O142" s="19"/>
      <c r="P142" s="10">
        <f>'Таб 1.1'!P7</f>
        <v>0</v>
      </c>
    </row>
    <row r="143" spans="1:16" ht="16.5">
      <c r="A143" s="28"/>
      <c r="B143" s="29"/>
      <c r="C143" s="30"/>
      <c r="D143" s="29"/>
      <c r="E143" s="27"/>
      <c r="F143" s="1"/>
      <c r="G143" s="9"/>
      <c r="H143" s="9"/>
      <c r="I143" s="9"/>
      <c r="L143" s="323" t="s">
        <v>521</v>
      </c>
      <c r="M143" s="225"/>
      <c r="N143" s="225"/>
      <c r="O143" s="11"/>
      <c r="P143" s="12">
        <f>'Таб 1.1'!P14</f>
        <v>0</v>
      </c>
    </row>
    <row r="144" spans="1:16" ht="16.5">
      <c r="A144" s="28"/>
      <c r="B144" s="29"/>
      <c r="C144" s="30"/>
      <c r="D144" s="29"/>
      <c r="E144" s="27"/>
      <c r="F144" s="1"/>
      <c r="G144" s="9"/>
      <c r="H144" s="9"/>
      <c r="I144" s="9"/>
      <c r="L144" s="322" t="s">
        <v>534</v>
      </c>
      <c r="M144" s="224"/>
      <c r="N144" s="224"/>
      <c r="O144" s="19"/>
      <c r="P144" s="10">
        <f>'Таб 1.1'!Q7</f>
        <v>0</v>
      </c>
    </row>
    <row r="145" spans="1:16" ht="16.5">
      <c r="A145" s="28"/>
      <c r="B145" s="29"/>
      <c r="C145" s="30"/>
      <c r="D145" s="29"/>
      <c r="E145" s="27"/>
      <c r="F145" s="1"/>
      <c r="G145" s="9"/>
      <c r="H145" s="9"/>
      <c r="I145" s="9"/>
      <c r="L145" s="323" t="s">
        <v>521</v>
      </c>
      <c r="M145" s="225"/>
      <c r="N145" s="225"/>
      <c r="O145" s="11"/>
      <c r="P145" s="12">
        <f>'Таб 1.1'!Q14</f>
        <v>0</v>
      </c>
    </row>
    <row r="146" spans="1:16" ht="16.5">
      <c r="A146" s="28"/>
      <c r="B146" s="29"/>
      <c r="C146" s="30"/>
      <c r="D146" s="29"/>
      <c r="E146" s="27"/>
      <c r="F146" s="1"/>
      <c r="G146" s="9"/>
      <c r="H146" s="9"/>
      <c r="I146" s="9"/>
      <c r="L146" s="322" t="s">
        <v>535</v>
      </c>
      <c r="M146" s="224"/>
      <c r="N146" s="224"/>
      <c r="O146" s="19"/>
      <c r="P146" s="10">
        <f>'Таб 1.1'!R7</f>
        <v>0</v>
      </c>
    </row>
    <row r="147" spans="1:16" ht="16.5">
      <c r="A147" s="28"/>
      <c r="B147" s="29"/>
      <c r="C147" s="30"/>
      <c r="D147" s="29"/>
      <c r="E147" s="27"/>
      <c r="F147" s="1"/>
      <c r="G147" s="9"/>
      <c r="H147" s="9"/>
      <c r="I147" s="9"/>
      <c r="L147" s="323" t="s">
        <v>521</v>
      </c>
      <c r="M147" s="225"/>
      <c r="N147" s="225"/>
      <c r="O147" s="11"/>
      <c r="P147" s="12">
        <f>'Таб 1.1'!R14</f>
        <v>0</v>
      </c>
    </row>
    <row r="148" spans="1:16" ht="16.5">
      <c r="A148" s="28"/>
      <c r="B148" s="29"/>
      <c r="C148" s="30"/>
      <c r="D148" s="29"/>
      <c r="E148" s="27"/>
      <c r="F148" s="1"/>
      <c r="G148" s="9"/>
      <c r="H148" s="9"/>
      <c r="I148" s="9"/>
      <c r="L148" s="322" t="s">
        <v>536</v>
      </c>
      <c r="M148" s="224"/>
      <c r="N148" s="224"/>
      <c r="O148" s="19"/>
      <c r="P148" s="10">
        <f>'Таб 1.1'!S7</f>
        <v>0</v>
      </c>
    </row>
    <row r="149" spans="1:16" ht="16.5">
      <c r="A149" s="28"/>
      <c r="B149" s="29"/>
      <c r="C149" s="30"/>
      <c r="D149" s="29"/>
      <c r="E149" s="27"/>
      <c r="F149" s="1"/>
      <c r="G149" s="9"/>
      <c r="H149" s="9"/>
      <c r="I149" s="9"/>
      <c r="L149" s="323" t="s">
        <v>521</v>
      </c>
      <c r="M149" s="225"/>
      <c r="N149" s="225"/>
      <c r="O149" s="11"/>
      <c r="P149" s="12">
        <f>'Таб 1.1'!S14</f>
        <v>0</v>
      </c>
    </row>
    <row r="150" spans="1:16" ht="16.5">
      <c r="A150" s="28"/>
      <c r="B150" s="29"/>
      <c r="C150" s="30"/>
      <c r="D150" s="29"/>
      <c r="E150" s="27"/>
      <c r="F150" s="1"/>
      <c r="G150" s="9"/>
      <c r="H150" s="9"/>
      <c r="I150" s="9"/>
      <c r="L150" s="322" t="s">
        <v>537</v>
      </c>
      <c r="M150" s="224"/>
      <c r="N150" s="224"/>
      <c r="O150" s="19"/>
      <c r="P150" s="10">
        <f>'Таб 1.1'!T7</f>
        <v>0</v>
      </c>
    </row>
    <row r="151" spans="1:16" ht="16.5">
      <c r="A151" s="28"/>
      <c r="B151" s="29"/>
      <c r="C151" s="30"/>
      <c r="D151" s="29"/>
      <c r="E151" s="27"/>
      <c r="F151" s="1"/>
      <c r="G151" s="9"/>
      <c r="H151" s="9"/>
      <c r="I151" s="9"/>
      <c r="L151" s="323" t="s">
        <v>521</v>
      </c>
      <c r="M151" s="225"/>
      <c r="N151" s="225"/>
      <c r="O151" s="11"/>
      <c r="P151" s="12">
        <f>'Таб 1.1'!T14</f>
        <v>0</v>
      </c>
    </row>
    <row r="152" spans="1:16" ht="16.5">
      <c r="A152" s="28"/>
      <c r="B152" s="29"/>
      <c r="C152" s="30"/>
      <c r="D152" s="29"/>
      <c r="E152" s="27"/>
      <c r="F152" s="1"/>
      <c r="G152" s="9"/>
      <c r="H152" s="9"/>
      <c r="I152" s="9"/>
      <c r="L152" s="322" t="s">
        <v>538</v>
      </c>
      <c r="M152" s="224"/>
      <c r="N152" s="224"/>
      <c r="O152" s="19"/>
      <c r="P152" s="10">
        <f>'Таб 1.1'!U7</f>
        <v>0</v>
      </c>
    </row>
    <row r="153" spans="1:16" ht="16.5">
      <c r="A153" s="28"/>
      <c r="B153" s="29"/>
      <c r="C153" s="30"/>
      <c r="D153" s="29"/>
      <c r="E153" s="27"/>
      <c r="F153" s="1"/>
      <c r="G153" s="9"/>
      <c r="H153" s="9"/>
      <c r="I153" s="9"/>
      <c r="L153" s="323" t="s">
        <v>521</v>
      </c>
      <c r="M153" s="225"/>
      <c r="N153" s="225"/>
      <c r="O153" s="11"/>
      <c r="P153" s="12">
        <f>'Таб 1.1'!U14</f>
        <v>0</v>
      </c>
    </row>
    <row r="154" spans="1:16" ht="16.5">
      <c r="A154" s="28"/>
      <c r="B154" s="29"/>
      <c r="C154" s="30"/>
      <c r="D154" s="29"/>
      <c r="E154" s="27"/>
      <c r="F154" s="1"/>
      <c r="G154" s="9"/>
      <c r="H154" s="9"/>
      <c r="I154" s="9"/>
      <c r="L154" s="322" t="s">
        <v>539</v>
      </c>
      <c r="M154" s="224"/>
      <c r="N154" s="224"/>
      <c r="O154" s="19"/>
      <c r="P154" s="10">
        <f>'Таб 1.1'!V7</f>
        <v>0</v>
      </c>
    </row>
    <row r="155" spans="1:16" ht="16.5">
      <c r="A155" s="28"/>
      <c r="B155" s="29"/>
      <c r="C155" s="30"/>
      <c r="D155" s="29"/>
      <c r="E155" s="27"/>
      <c r="F155" s="1"/>
      <c r="G155" s="9"/>
      <c r="H155" s="9"/>
      <c r="I155" s="9"/>
      <c r="L155" s="323" t="s">
        <v>521</v>
      </c>
      <c r="M155" s="225"/>
      <c r="N155" s="225"/>
      <c r="O155" s="11"/>
      <c r="P155" s="12">
        <f>'Таб 1.1'!V14</f>
        <v>0</v>
      </c>
    </row>
    <row r="156" spans="1:16" ht="16.5">
      <c r="A156" s="28"/>
      <c r="B156" s="29"/>
      <c r="C156" s="30"/>
      <c r="D156" s="29"/>
      <c r="E156" s="27"/>
      <c r="F156" s="1"/>
      <c r="G156" s="9"/>
      <c r="H156" s="9"/>
      <c r="I156" s="9"/>
      <c r="L156" s="322" t="s">
        <v>540</v>
      </c>
      <c r="M156" s="224"/>
      <c r="N156" s="224"/>
      <c r="O156" s="19"/>
      <c r="P156" s="10">
        <f>'Таб 1.1'!W7</f>
        <v>0</v>
      </c>
    </row>
    <row r="157" spans="1:16" ht="16.5">
      <c r="A157" s="28"/>
      <c r="B157" s="29"/>
      <c r="C157" s="30"/>
      <c r="D157" s="29"/>
      <c r="E157" s="27"/>
      <c r="F157" s="1"/>
      <c r="G157" s="9"/>
      <c r="H157" s="9"/>
      <c r="I157" s="9"/>
      <c r="L157" s="323" t="s">
        <v>521</v>
      </c>
      <c r="M157" s="225"/>
      <c r="N157" s="225"/>
      <c r="O157" s="11"/>
      <c r="P157" s="12">
        <f>'Таб 1.1'!W14</f>
        <v>0</v>
      </c>
    </row>
    <row r="158" spans="1:16" ht="16.5">
      <c r="A158" s="28"/>
      <c r="B158" s="29"/>
      <c r="C158" s="30"/>
      <c r="D158" s="29"/>
      <c r="E158" s="27"/>
      <c r="F158" s="1"/>
      <c r="G158" s="9"/>
      <c r="H158" s="9"/>
      <c r="I158" s="9"/>
      <c r="L158" s="322" t="s">
        <v>541</v>
      </c>
      <c r="M158" s="224"/>
      <c r="N158" s="224"/>
      <c r="O158" s="19"/>
      <c r="P158" s="10">
        <f>'Таб 1.1'!X7</f>
        <v>0</v>
      </c>
    </row>
    <row r="159" spans="1:16" ht="16.5">
      <c r="A159" s="28"/>
      <c r="B159" s="29"/>
      <c r="C159" s="30"/>
      <c r="D159" s="29"/>
      <c r="E159" s="27"/>
      <c r="F159" s="1"/>
      <c r="G159" s="9"/>
      <c r="H159" s="9"/>
      <c r="I159" s="9"/>
      <c r="L159" s="323" t="s">
        <v>521</v>
      </c>
      <c r="M159" s="225"/>
      <c r="N159" s="225"/>
      <c r="O159" s="11"/>
      <c r="P159" s="12">
        <f>'Таб 1.1'!X14</f>
        <v>0</v>
      </c>
    </row>
    <row r="160" spans="1:16" ht="16.5">
      <c r="A160" s="28"/>
      <c r="B160" s="29"/>
      <c r="C160" s="30"/>
      <c r="D160" s="29"/>
      <c r="E160" s="27"/>
      <c r="F160" s="1"/>
      <c r="G160" s="9"/>
      <c r="H160" s="9"/>
      <c r="I160" s="9"/>
      <c r="L160" s="322" t="s">
        <v>542</v>
      </c>
      <c r="M160" s="224"/>
      <c r="N160" s="224"/>
      <c r="O160" s="19"/>
      <c r="P160" s="10">
        <f>'Таб 1.1'!Y7</f>
        <v>32</v>
      </c>
    </row>
    <row r="161" spans="1:16" ht="16.5">
      <c r="A161" s="28"/>
      <c r="B161" s="29"/>
      <c r="C161" s="30"/>
      <c r="D161" s="29"/>
      <c r="E161" s="27"/>
      <c r="F161" s="1"/>
      <c r="G161" s="9"/>
      <c r="H161" s="9"/>
      <c r="I161" s="9"/>
      <c r="L161" s="323" t="s">
        <v>521</v>
      </c>
      <c r="M161" s="225"/>
      <c r="N161" s="225"/>
      <c r="O161" s="11"/>
      <c r="P161" s="12">
        <f>'Таб 1.1'!Y14</f>
        <v>32</v>
      </c>
    </row>
    <row r="162" spans="1:16" ht="16.5">
      <c r="A162" s="28"/>
      <c r="B162" s="29"/>
      <c r="C162" s="30"/>
      <c r="D162" s="29"/>
      <c r="E162" s="27"/>
      <c r="F162" s="1"/>
      <c r="G162" s="9"/>
      <c r="H162" s="9"/>
      <c r="I162" s="9"/>
      <c r="L162" s="322" t="s">
        <v>543</v>
      </c>
      <c r="M162" s="224"/>
      <c r="N162" s="224"/>
      <c r="O162" s="19"/>
      <c r="P162" s="10">
        <f>'Таб 1.1'!Z7</f>
        <v>1</v>
      </c>
    </row>
    <row r="163" spans="1:16" ht="17.25" thickBot="1">
      <c r="A163" s="28"/>
      <c r="B163" s="29"/>
      <c r="C163" s="30"/>
      <c r="D163" s="29"/>
      <c r="E163" s="27"/>
      <c r="F163" s="1"/>
      <c r="G163" s="9"/>
      <c r="H163" s="9"/>
      <c r="I163" s="9"/>
      <c r="L163" s="324" t="s">
        <v>521</v>
      </c>
      <c r="M163" s="226"/>
      <c r="N163" s="226"/>
      <c r="O163" s="32"/>
      <c r="P163" s="33">
        <f>'Таб 1.1'!Z14</f>
        <v>1</v>
      </c>
    </row>
    <row r="164" spans="1:16" ht="16.5">
      <c r="A164" s="28"/>
      <c r="B164" s="29"/>
      <c r="C164" s="30"/>
      <c r="D164" s="29"/>
      <c r="E164" s="27"/>
      <c r="F164" s="1"/>
      <c r="G164" s="9"/>
      <c r="H164" s="9"/>
      <c r="I164" s="9"/>
      <c r="L164" s="322" t="s">
        <v>545</v>
      </c>
      <c r="M164" s="224"/>
      <c r="N164" s="224"/>
      <c r="O164" s="19"/>
      <c r="P164" s="10">
        <f>'Таб 1.1'!D15</f>
        <v>0</v>
      </c>
    </row>
    <row r="165" spans="1:16" ht="16.5">
      <c r="A165" s="28"/>
      <c r="B165" s="29"/>
      <c r="C165" s="30"/>
      <c r="D165" s="29"/>
      <c r="E165" s="27"/>
      <c r="F165" s="1"/>
      <c r="G165" s="9"/>
      <c r="H165" s="9"/>
      <c r="I165" s="9"/>
      <c r="L165" s="323" t="s">
        <v>521</v>
      </c>
      <c r="M165" s="225"/>
      <c r="N165" s="225"/>
      <c r="O165" s="11"/>
      <c r="P165" s="12">
        <f>'Таб 1.1'!D14</f>
        <v>33</v>
      </c>
    </row>
    <row r="166" spans="1:16" ht="16.5">
      <c r="A166" s="28"/>
      <c r="B166" s="29"/>
      <c r="C166" s="30"/>
      <c r="D166" s="29"/>
      <c r="E166" s="27"/>
      <c r="F166" s="1"/>
      <c r="G166" s="9"/>
      <c r="H166" s="9"/>
      <c r="I166" s="9"/>
      <c r="L166" s="322" t="s">
        <v>546</v>
      </c>
      <c r="M166" s="224"/>
      <c r="N166" s="224"/>
      <c r="O166" s="19"/>
      <c r="P166" s="10">
        <f>'Таб 1.1'!E15</f>
        <v>0</v>
      </c>
    </row>
    <row r="167" spans="1:16" ht="16.5">
      <c r="A167" s="28"/>
      <c r="B167" s="29"/>
      <c r="C167" s="30"/>
      <c r="D167" s="29"/>
      <c r="E167" s="27"/>
      <c r="F167" s="1"/>
      <c r="G167" s="9"/>
      <c r="H167" s="9"/>
      <c r="I167" s="9"/>
      <c r="L167" s="323" t="s">
        <v>521</v>
      </c>
      <c r="M167" s="225"/>
      <c r="N167" s="225"/>
      <c r="O167" s="11"/>
      <c r="P167" s="12">
        <f>'Таб 1.1'!E14</f>
        <v>33</v>
      </c>
    </row>
    <row r="168" spans="1:16" ht="16.5">
      <c r="A168" s="28"/>
      <c r="B168" s="29"/>
      <c r="C168" s="30"/>
      <c r="D168" s="29"/>
      <c r="E168" s="27"/>
      <c r="F168" s="1"/>
      <c r="G168" s="9"/>
      <c r="H168" s="9"/>
      <c r="I168" s="9"/>
      <c r="L168" s="322" t="s">
        <v>547</v>
      </c>
      <c r="M168" s="224"/>
      <c r="N168" s="224"/>
      <c r="O168" s="19"/>
      <c r="P168" s="10">
        <f>'Таб 1.1'!F15</f>
        <v>0</v>
      </c>
    </row>
    <row r="169" spans="1:16" ht="16.5">
      <c r="A169" s="28"/>
      <c r="B169" s="29"/>
      <c r="C169" s="30"/>
      <c r="D169" s="29"/>
      <c r="E169" s="27"/>
      <c r="F169" s="1"/>
      <c r="G169" s="9"/>
      <c r="H169" s="9"/>
      <c r="I169" s="9"/>
      <c r="L169" s="323" t="s">
        <v>521</v>
      </c>
      <c r="M169" s="225"/>
      <c r="N169" s="225"/>
      <c r="O169" s="11"/>
      <c r="P169" s="12">
        <f>'Таб 1.1'!F14</f>
        <v>0</v>
      </c>
    </row>
    <row r="170" spans="1:16" ht="16.5">
      <c r="A170" s="28"/>
      <c r="B170" s="29"/>
      <c r="C170" s="30"/>
      <c r="D170" s="29"/>
      <c r="E170" s="27"/>
      <c r="F170" s="1"/>
      <c r="G170" s="9"/>
      <c r="H170" s="9"/>
      <c r="I170" s="9"/>
      <c r="L170" s="322" t="s">
        <v>548</v>
      </c>
      <c r="M170" s="224"/>
      <c r="N170" s="224"/>
      <c r="O170" s="19"/>
      <c r="P170" s="10">
        <f>'Таб 1.1'!G15</f>
        <v>0</v>
      </c>
    </row>
    <row r="171" spans="1:16" ht="16.5">
      <c r="A171" s="28"/>
      <c r="B171" s="29"/>
      <c r="C171" s="30"/>
      <c r="D171" s="29"/>
      <c r="E171" s="27"/>
      <c r="F171" s="1"/>
      <c r="G171" s="9"/>
      <c r="H171" s="9"/>
      <c r="I171" s="9"/>
      <c r="L171" s="323" t="s">
        <v>521</v>
      </c>
      <c r="M171" s="225"/>
      <c r="N171" s="225"/>
      <c r="O171" s="11"/>
      <c r="P171" s="12">
        <f>'Таб 1.1'!G14</f>
        <v>0</v>
      </c>
    </row>
    <row r="172" spans="1:16" ht="16.5">
      <c r="A172" s="28"/>
      <c r="B172" s="29"/>
      <c r="C172" s="30"/>
      <c r="D172" s="29"/>
      <c r="E172" s="27"/>
      <c r="F172" s="1"/>
      <c r="G172" s="9"/>
      <c r="H172" s="9"/>
      <c r="I172" s="9"/>
      <c r="L172" s="322" t="s">
        <v>549</v>
      </c>
      <c r="M172" s="224"/>
      <c r="N172" s="224"/>
      <c r="O172" s="19"/>
      <c r="P172" s="10">
        <f>'Таб 1.1'!H15</f>
        <v>0</v>
      </c>
    </row>
    <row r="173" spans="1:16" ht="16.5">
      <c r="A173" s="28"/>
      <c r="B173" s="29"/>
      <c r="C173" s="30"/>
      <c r="D173" s="29"/>
      <c r="E173" s="27"/>
      <c r="F173" s="1"/>
      <c r="G173" s="9"/>
      <c r="H173" s="9"/>
      <c r="I173" s="9"/>
      <c r="L173" s="323" t="s">
        <v>521</v>
      </c>
      <c r="M173" s="225"/>
      <c r="N173" s="225"/>
      <c r="O173" s="11"/>
      <c r="P173" s="12">
        <f>'Таб 1.1'!H14</f>
        <v>0</v>
      </c>
    </row>
    <row r="174" spans="1:16" ht="16.5">
      <c r="A174" s="28"/>
      <c r="B174" s="29"/>
      <c r="C174" s="30"/>
      <c r="D174" s="29"/>
      <c r="E174" s="27"/>
      <c r="F174" s="1"/>
      <c r="G174" s="9"/>
      <c r="H174" s="9"/>
      <c r="I174" s="9"/>
      <c r="L174" s="322" t="s">
        <v>550</v>
      </c>
      <c r="M174" s="224"/>
      <c r="N174" s="224"/>
      <c r="O174" s="19"/>
      <c r="P174" s="10">
        <f>'Таб 1.1'!I15</f>
        <v>0</v>
      </c>
    </row>
    <row r="175" spans="1:16" ht="16.5">
      <c r="A175" s="28"/>
      <c r="B175" s="29"/>
      <c r="C175" s="30"/>
      <c r="D175" s="29"/>
      <c r="E175" s="27"/>
      <c r="F175" s="1"/>
      <c r="G175" s="9"/>
      <c r="H175" s="9"/>
      <c r="I175" s="9"/>
      <c r="L175" s="323" t="s">
        <v>521</v>
      </c>
      <c r="M175" s="225"/>
      <c r="N175" s="225"/>
      <c r="O175" s="11"/>
      <c r="P175" s="12">
        <f>'Таб 1.1'!I14</f>
        <v>27</v>
      </c>
    </row>
    <row r="176" spans="1:16" ht="16.5">
      <c r="A176" s="28"/>
      <c r="B176" s="29"/>
      <c r="C176" s="30"/>
      <c r="D176" s="29"/>
      <c r="E176" s="27"/>
      <c r="F176" s="1"/>
      <c r="G176" s="9"/>
      <c r="H176" s="9"/>
      <c r="I176" s="9"/>
      <c r="L176" s="322" t="s">
        <v>551</v>
      </c>
      <c r="M176" s="224"/>
      <c r="N176" s="224"/>
      <c r="O176" s="19"/>
      <c r="P176" s="10">
        <f>'Таб 1.1'!J15</f>
        <v>0</v>
      </c>
    </row>
    <row r="177" spans="1:16" ht="16.5">
      <c r="A177" s="28"/>
      <c r="B177" s="29"/>
      <c r="C177" s="30"/>
      <c r="D177" s="29"/>
      <c r="E177" s="27"/>
      <c r="F177" s="1"/>
      <c r="G177" s="9"/>
      <c r="H177" s="9"/>
      <c r="I177" s="9"/>
      <c r="L177" s="323" t="s">
        <v>521</v>
      </c>
      <c r="M177" s="225"/>
      <c r="N177" s="225"/>
      <c r="O177" s="11"/>
      <c r="P177" s="12">
        <f>'Таб 1.1'!J14</f>
        <v>27</v>
      </c>
    </row>
    <row r="178" spans="1:16" ht="16.5">
      <c r="A178" s="28"/>
      <c r="B178" s="29"/>
      <c r="C178" s="30"/>
      <c r="D178" s="29"/>
      <c r="E178" s="27"/>
      <c r="F178" s="1"/>
      <c r="G178" s="9"/>
      <c r="H178" s="9"/>
      <c r="I178" s="9"/>
      <c r="L178" s="322" t="s">
        <v>552</v>
      </c>
      <c r="M178" s="224"/>
      <c r="N178" s="224"/>
      <c r="O178" s="19"/>
      <c r="P178" s="10">
        <f>'Таб 1.1'!K15</f>
        <v>0</v>
      </c>
    </row>
    <row r="179" spans="1:16" ht="16.5">
      <c r="A179" s="28"/>
      <c r="B179" s="29"/>
      <c r="C179" s="30"/>
      <c r="D179" s="29"/>
      <c r="E179" s="27"/>
      <c r="F179" s="1"/>
      <c r="G179" s="9"/>
      <c r="H179" s="9"/>
      <c r="I179" s="9"/>
      <c r="L179" s="323" t="s">
        <v>521</v>
      </c>
      <c r="M179" s="225"/>
      <c r="N179" s="225"/>
      <c r="O179" s="11"/>
      <c r="P179" s="12">
        <f>'Таб 1.1'!K14</f>
        <v>0</v>
      </c>
    </row>
    <row r="180" spans="1:16" ht="16.5">
      <c r="A180" s="28"/>
      <c r="B180" s="29"/>
      <c r="C180" s="30"/>
      <c r="D180" s="29"/>
      <c r="E180" s="27"/>
      <c r="F180" s="1"/>
      <c r="G180" s="9"/>
      <c r="H180" s="9"/>
      <c r="I180" s="9"/>
      <c r="L180" s="322" t="s">
        <v>553</v>
      </c>
      <c r="M180" s="224"/>
      <c r="N180" s="224"/>
      <c r="O180" s="19"/>
      <c r="P180" s="10">
        <f>'Таб 1.1'!L15</f>
        <v>0</v>
      </c>
    </row>
    <row r="181" spans="1:16" ht="16.5">
      <c r="A181" s="28"/>
      <c r="B181" s="29"/>
      <c r="C181" s="30"/>
      <c r="D181" s="29"/>
      <c r="E181" s="27"/>
      <c r="F181" s="1"/>
      <c r="G181" s="9"/>
      <c r="H181" s="9"/>
      <c r="I181" s="9"/>
      <c r="L181" s="323" t="s">
        <v>521</v>
      </c>
      <c r="M181" s="225"/>
      <c r="N181" s="225"/>
      <c r="O181" s="11"/>
      <c r="P181" s="12">
        <f>'Таб 1.1'!L14</f>
        <v>0</v>
      </c>
    </row>
    <row r="182" spans="1:16" ht="16.5">
      <c r="A182" s="28"/>
      <c r="B182" s="29"/>
      <c r="C182" s="30"/>
      <c r="D182" s="29"/>
      <c r="E182" s="27"/>
      <c r="F182" s="1"/>
      <c r="G182" s="9"/>
      <c r="H182" s="9"/>
      <c r="I182" s="9"/>
      <c r="L182" s="322" t="s">
        <v>554</v>
      </c>
      <c r="M182" s="224"/>
      <c r="N182" s="224"/>
      <c r="O182" s="19"/>
      <c r="P182" s="10">
        <f>'Таб 1.1'!M15</f>
        <v>0</v>
      </c>
    </row>
    <row r="183" spans="1:16" ht="16.5">
      <c r="A183" s="28"/>
      <c r="B183" s="29"/>
      <c r="C183" s="30"/>
      <c r="D183" s="29"/>
      <c r="E183" s="27"/>
      <c r="F183" s="1"/>
      <c r="G183" s="9"/>
      <c r="H183" s="9"/>
      <c r="I183" s="9"/>
      <c r="L183" s="323" t="s">
        <v>521</v>
      </c>
      <c r="M183" s="225"/>
      <c r="N183" s="225"/>
      <c r="O183" s="11"/>
      <c r="P183" s="12">
        <f>'Таб 1.1'!M14</f>
        <v>0</v>
      </c>
    </row>
    <row r="184" spans="1:16" ht="16.5">
      <c r="A184" s="28"/>
      <c r="B184" s="29"/>
      <c r="C184" s="30"/>
      <c r="D184" s="29"/>
      <c r="E184" s="27"/>
      <c r="F184" s="1"/>
      <c r="G184" s="9"/>
      <c r="H184" s="9"/>
      <c r="I184" s="9"/>
      <c r="L184" s="322" t="s">
        <v>555</v>
      </c>
      <c r="M184" s="224"/>
      <c r="N184" s="224"/>
      <c r="O184" s="19"/>
      <c r="P184" s="10">
        <f>'Таб 1.1'!N15</f>
        <v>0</v>
      </c>
    </row>
    <row r="185" spans="1:16" ht="16.5">
      <c r="A185" s="28"/>
      <c r="B185" s="29"/>
      <c r="C185" s="30"/>
      <c r="D185" s="29"/>
      <c r="E185" s="27"/>
      <c r="F185" s="1"/>
      <c r="G185" s="9"/>
      <c r="H185" s="9"/>
      <c r="I185" s="9"/>
      <c r="L185" s="323" t="s">
        <v>521</v>
      </c>
      <c r="M185" s="225"/>
      <c r="N185" s="225"/>
      <c r="O185" s="11"/>
      <c r="P185" s="12">
        <f>'Таб 1.1'!N14</f>
        <v>0</v>
      </c>
    </row>
    <row r="186" spans="1:16" ht="16.5">
      <c r="A186" s="28"/>
      <c r="B186" s="29"/>
      <c r="C186" s="30"/>
      <c r="D186" s="29"/>
      <c r="E186" s="27"/>
      <c r="F186" s="1"/>
      <c r="G186" s="9"/>
      <c r="H186" s="9"/>
      <c r="I186" s="9"/>
      <c r="L186" s="322" t="s">
        <v>556</v>
      </c>
      <c r="M186" s="224"/>
      <c r="N186" s="224"/>
      <c r="O186" s="19"/>
      <c r="P186" s="10">
        <f>'Таб 1.1'!O15</f>
        <v>0</v>
      </c>
    </row>
    <row r="187" spans="1:16" ht="16.5">
      <c r="A187" s="28"/>
      <c r="B187" s="29"/>
      <c r="C187" s="30"/>
      <c r="D187" s="29"/>
      <c r="E187" s="27"/>
      <c r="F187" s="1"/>
      <c r="G187" s="9"/>
      <c r="H187" s="9"/>
      <c r="I187" s="9"/>
      <c r="L187" s="323" t="s">
        <v>521</v>
      </c>
      <c r="M187" s="225"/>
      <c r="N187" s="225"/>
      <c r="O187" s="11"/>
      <c r="P187" s="12">
        <f>'Таб 1.1'!O14</f>
        <v>0</v>
      </c>
    </row>
    <row r="188" spans="1:16" ht="16.5">
      <c r="A188" s="28"/>
      <c r="B188" s="29"/>
      <c r="C188" s="30"/>
      <c r="D188" s="29"/>
      <c r="E188" s="27"/>
      <c r="F188" s="1"/>
      <c r="G188" s="9"/>
      <c r="H188" s="9"/>
      <c r="I188" s="9"/>
      <c r="L188" s="322" t="s">
        <v>557</v>
      </c>
      <c r="M188" s="224"/>
      <c r="N188" s="224"/>
      <c r="O188" s="19"/>
      <c r="P188" s="10">
        <f>'Таб 1.1'!P15</f>
        <v>0</v>
      </c>
    </row>
    <row r="189" spans="1:16" ht="16.5">
      <c r="A189" s="28"/>
      <c r="B189" s="29"/>
      <c r="C189" s="30"/>
      <c r="D189" s="29"/>
      <c r="E189" s="27"/>
      <c r="F189" s="1"/>
      <c r="G189" s="9"/>
      <c r="H189" s="9"/>
      <c r="I189" s="9"/>
      <c r="L189" s="323" t="s">
        <v>521</v>
      </c>
      <c r="M189" s="225"/>
      <c r="N189" s="225"/>
      <c r="O189" s="11"/>
      <c r="P189" s="12">
        <f>'Таб 1.1'!P14</f>
        <v>0</v>
      </c>
    </row>
    <row r="190" spans="1:16" ht="16.5">
      <c r="A190" s="28"/>
      <c r="B190" s="29"/>
      <c r="C190" s="30"/>
      <c r="D190" s="29"/>
      <c r="E190" s="27"/>
      <c r="F190" s="1"/>
      <c r="G190" s="9"/>
      <c r="H190" s="9"/>
      <c r="I190" s="9"/>
      <c r="L190" s="322" t="s">
        <v>558</v>
      </c>
      <c r="M190" s="224"/>
      <c r="N190" s="224"/>
      <c r="O190" s="19"/>
      <c r="P190" s="10">
        <f>'Таб 1.1'!Q15</f>
        <v>0</v>
      </c>
    </row>
    <row r="191" spans="1:16" ht="16.5">
      <c r="A191" s="28"/>
      <c r="B191" s="29"/>
      <c r="C191" s="30"/>
      <c r="D191" s="29"/>
      <c r="E191" s="27"/>
      <c r="F191" s="1"/>
      <c r="G191" s="9"/>
      <c r="H191" s="9"/>
      <c r="I191" s="9"/>
      <c r="L191" s="323" t="s">
        <v>521</v>
      </c>
      <c r="M191" s="225"/>
      <c r="N191" s="225"/>
      <c r="O191" s="11"/>
      <c r="P191" s="12">
        <f>'Таб 1.1'!Q14</f>
        <v>0</v>
      </c>
    </row>
    <row r="192" spans="1:16" ht="16.5">
      <c r="A192" s="28"/>
      <c r="B192" s="29"/>
      <c r="C192" s="30"/>
      <c r="D192" s="29"/>
      <c r="E192" s="27"/>
      <c r="F192" s="1"/>
      <c r="G192" s="9"/>
      <c r="H192" s="9"/>
      <c r="I192" s="9"/>
      <c r="L192" s="322" t="s">
        <v>559</v>
      </c>
      <c r="M192" s="224"/>
      <c r="N192" s="224"/>
      <c r="O192" s="19"/>
      <c r="P192" s="10">
        <f>'Таб 1.1'!R15</f>
        <v>0</v>
      </c>
    </row>
    <row r="193" spans="1:16" ht="16.5">
      <c r="A193" s="28"/>
      <c r="B193" s="29"/>
      <c r="C193" s="30"/>
      <c r="D193" s="29"/>
      <c r="E193" s="27"/>
      <c r="F193" s="1"/>
      <c r="G193" s="9"/>
      <c r="H193" s="9"/>
      <c r="I193" s="9"/>
      <c r="L193" s="323" t="s">
        <v>521</v>
      </c>
      <c r="M193" s="225"/>
      <c r="N193" s="225"/>
      <c r="O193" s="11"/>
      <c r="P193" s="12">
        <f>'Таб 1.1'!R14</f>
        <v>0</v>
      </c>
    </row>
    <row r="194" spans="1:16" ht="16.5">
      <c r="A194" s="28"/>
      <c r="B194" s="29"/>
      <c r="C194" s="30"/>
      <c r="D194" s="29"/>
      <c r="E194" s="27"/>
      <c r="F194" s="1"/>
      <c r="G194" s="9"/>
      <c r="H194" s="9"/>
      <c r="I194" s="9"/>
      <c r="L194" s="322" t="s">
        <v>560</v>
      </c>
      <c r="M194" s="224"/>
      <c r="N194" s="224"/>
      <c r="O194" s="19"/>
      <c r="P194" s="10">
        <f>'Таб 1.1'!S15</f>
        <v>0</v>
      </c>
    </row>
    <row r="195" spans="1:16" ht="16.5">
      <c r="A195" s="28"/>
      <c r="B195" s="29"/>
      <c r="C195" s="30"/>
      <c r="D195" s="29"/>
      <c r="E195" s="27"/>
      <c r="F195" s="1"/>
      <c r="G195" s="9"/>
      <c r="H195" s="9"/>
      <c r="I195" s="9"/>
      <c r="L195" s="323" t="s">
        <v>521</v>
      </c>
      <c r="M195" s="225"/>
      <c r="N195" s="225"/>
      <c r="O195" s="11"/>
      <c r="P195" s="12">
        <f>'Таб 1.1'!S14</f>
        <v>0</v>
      </c>
    </row>
    <row r="196" spans="1:16" ht="16.5">
      <c r="A196" s="28"/>
      <c r="B196" s="29"/>
      <c r="C196" s="30"/>
      <c r="D196" s="29"/>
      <c r="E196" s="27"/>
      <c r="F196" s="1"/>
      <c r="G196" s="9"/>
      <c r="H196" s="9"/>
      <c r="I196" s="9"/>
      <c r="L196" s="322" t="s">
        <v>561</v>
      </c>
      <c r="M196" s="224"/>
      <c r="N196" s="224"/>
      <c r="O196" s="19"/>
      <c r="P196" s="10">
        <f>'Таб 1.1'!T15</f>
        <v>0</v>
      </c>
    </row>
    <row r="197" spans="1:16" ht="16.5">
      <c r="A197" s="28"/>
      <c r="B197" s="29"/>
      <c r="C197" s="30"/>
      <c r="D197" s="29"/>
      <c r="E197" s="27"/>
      <c r="F197" s="1"/>
      <c r="G197" s="9"/>
      <c r="H197" s="9"/>
      <c r="I197" s="9"/>
      <c r="L197" s="323" t="s">
        <v>521</v>
      </c>
      <c r="M197" s="225"/>
      <c r="N197" s="225"/>
      <c r="O197" s="11"/>
      <c r="P197" s="12">
        <f>'Таб 1.1'!T14</f>
        <v>0</v>
      </c>
    </row>
    <row r="198" spans="1:16" ht="16.5">
      <c r="A198" s="28"/>
      <c r="B198" s="29"/>
      <c r="C198" s="30"/>
      <c r="D198" s="29"/>
      <c r="E198" s="27"/>
      <c r="F198" s="1"/>
      <c r="G198" s="9"/>
      <c r="H198" s="9"/>
      <c r="I198" s="9"/>
      <c r="L198" s="322" t="s">
        <v>562</v>
      </c>
      <c r="M198" s="224"/>
      <c r="N198" s="224"/>
      <c r="O198" s="19"/>
      <c r="P198" s="10">
        <f>'Таб 1.1'!U15</f>
        <v>0</v>
      </c>
    </row>
    <row r="199" spans="1:16" ht="16.5">
      <c r="A199" s="28"/>
      <c r="B199" s="29"/>
      <c r="C199" s="30"/>
      <c r="D199" s="29"/>
      <c r="E199" s="27"/>
      <c r="F199" s="1"/>
      <c r="G199" s="9"/>
      <c r="H199" s="9"/>
      <c r="I199" s="9"/>
      <c r="L199" s="323" t="s">
        <v>521</v>
      </c>
      <c r="M199" s="225"/>
      <c r="N199" s="225"/>
      <c r="O199" s="11"/>
      <c r="P199" s="12">
        <f>'Таб 1.1'!U14</f>
        <v>0</v>
      </c>
    </row>
    <row r="200" spans="1:16" ht="16.5">
      <c r="A200" s="28"/>
      <c r="B200" s="29"/>
      <c r="C200" s="30"/>
      <c r="D200" s="29"/>
      <c r="E200" s="27"/>
      <c r="F200" s="1"/>
      <c r="G200" s="9"/>
      <c r="H200" s="9"/>
      <c r="I200" s="9"/>
      <c r="L200" s="322" t="s">
        <v>563</v>
      </c>
      <c r="M200" s="224"/>
      <c r="N200" s="224"/>
      <c r="O200" s="19"/>
      <c r="P200" s="10">
        <f>'Таб 1.1'!V15</f>
        <v>0</v>
      </c>
    </row>
    <row r="201" spans="1:16" ht="16.5">
      <c r="A201" s="28"/>
      <c r="B201" s="29"/>
      <c r="C201" s="30"/>
      <c r="D201" s="29"/>
      <c r="E201" s="27"/>
      <c r="F201" s="1"/>
      <c r="G201" s="9"/>
      <c r="H201" s="9"/>
      <c r="I201" s="9"/>
      <c r="L201" s="323" t="s">
        <v>521</v>
      </c>
      <c r="M201" s="225"/>
      <c r="N201" s="225"/>
      <c r="O201" s="11"/>
      <c r="P201" s="12">
        <f>'Таб 1.1'!V14</f>
        <v>0</v>
      </c>
    </row>
    <row r="202" spans="1:16" ht="16.5">
      <c r="A202" s="28"/>
      <c r="B202" s="29"/>
      <c r="C202" s="30"/>
      <c r="D202" s="29"/>
      <c r="E202" s="27"/>
      <c r="F202" s="1"/>
      <c r="G202" s="9"/>
      <c r="H202" s="9"/>
      <c r="I202" s="9"/>
      <c r="L202" s="322" t="s">
        <v>566</v>
      </c>
      <c r="M202" s="224"/>
      <c r="N202" s="224"/>
      <c r="O202" s="19"/>
      <c r="P202" s="10">
        <f>'Таб 1.1'!W15</f>
        <v>0</v>
      </c>
    </row>
    <row r="203" spans="1:16" ht="16.5">
      <c r="A203" s="28"/>
      <c r="B203" s="29"/>
      <c r="C203" s="30"/>
      <c r="D203" s="29"/>
      <c r="E203" s="27"/>
      <c r="F203" s="1"/>
      <c r="G203" s="9"/>
      <c r="H203" s="9"/>
      <c r="I203" s="9"/>
      <c r="L203" s="323" t="s">
        <v>521</v>
      </c>
      <c r="M203" s="225"/>
      <c r="N203" s="225"/>
      <c r="O203" s="11"/>
      <c r="P203" s="12">
        <f>'Таб 1.1'!W14</f>
        <v>0</v>
      </c>
    </row>
    <row r="204" spans="1:16" ht="16.5">
      <c r="A204" s="28"/>
      <c r="B204" s="29"/>
      <c r="C204" s="30"/>
      <c r="D204" s="29"/>
      <c r="E204" s="27"/>
      <c r="F204" s="1"/>
      <c r="G204" s="9"/>
      <c r="H204" s="9"/>
      <c r="I204" s="9"/>
      <c r="L204" s="322" t="s">
        <v>567</v>
      </c>
      <c r="M204" s="224"/>
      <c r="N204" s="224"/>
      <c r="O204" s="19"/>
      <c r="P204" s="10">
        <f>'Таб 1.1'!X15</f>
        <v>0</v>
      </c>
    </row>
    <row r="205" spans="1:16" ht="16.5">
      <c r="A205" s="28"/>
      <c r="B205" s="29"/>
      <c r="C205" s="30"/>
      <c r="D205" s="29"/>
      <c r="E205" s="27"/>
      <c r="F205" s="1"/>
      <c r="G205" s="9"/>
      <c r="H205" s="9"/>
      <c r="I205" s="9"/>
      <c r="L205" s="323" t="s">
        <v>521</v>
      </c>
      <c r="M205" s="225"/>
      <c r="N205" s="225"/>
      <c r="O205" s="11"/>
      <c r="P205" s="12">
        <f>'Таб 1.1'!X14</f>
        <v>0</v>
      </c>
    </row>
    <row r="206" spans="1:16" ht="16.5">
      <c r="A206" s="28"/>
      <c r="B206" s="29"/>
      <c r="C206" s="30"/>
      <c r="D206" s="29"/>
      <c r="E206" s="27"/>
      <c r="F206" s="1"/>
      <c r="G206" s="9"/>
      <c r="H206" s="9"/>
      <c r="I206" s="9"/>
      <c r="L206" s="322" t="s">
        <v>568</v>
      </c>
      <c r="M206" s="224"/>
      <c r="N206" s="224"/>
      <c r="O206" s="19"/>
      <c r="P206" s="10">
        <f>'Таб 1.1'!Y15</f>
        <v>0</v>
      </c>
    </row>
    <row r="207" spans="1:16" ht="16.5">
      <c r="A207" s="28"/>
      <c r="B207" s="29"/>
      <c r="C207" s="30"/>
      <c r="D207" s="29"/>
      <c r="E207" s="27"/>
      <c r="F207" s="1"/>
      <c r="G207" s="9"/>
      <c r="H207" s="9"/>
      <c r="I207" s="9"/>
      <c r="L207" s="323" t="s">
        <v>521</v>
      </c>
      <c r="M207" s="225"/>
      <c r="N207" s="225"/>
      <c r="O207" s="11"/>
      <c r="P207" s="12">
        <f>'Таб 1.1'!Y14</f>
        <v>32</v>
      </c>
    </row>
    <row r="208" spans="1:16" ht="16.5">
      <c r="A208" s="28"/>
      <c r="B208" s="29"/>
      <c r="C208" s="30"/>
      <c r="D208" s="29"/>
      <c r="E208" s="27"/>
      <c r="F208" s="1"/>
      <c r="G208" s="9"/>
      <c r="H208" s="9"/>
      <c r="I208" s="9"/>
      <c r="L208" s="322" t="s">
        <v>569</v>
      </c>
      <c r="M208" s="224"/>
      <c r="N208" s="224"/>
      <c r="O208" s="19"/>
      <c r="P208" s="223">
        <f>'Таб 1.1'!Z15</f>
        <v>0</v>
      </c>
    </row>
    <row r="209" spans="1:16" ht="17.25" thickBot="1">
      <c r="A209" s="28"/>
      <c r="B209" s="29"/>
      <c r="C209" s="30"/>
      <c r="D209" s="29"/>
      <c r="E209" s="27"/>
      <c r="F209" s="1"/>
      <c r="G209" s="9"/>
      <c r="H209" s="9"/>
      <c r="I209" s="9"/>
      <c r="L209" s="324" t="s">
        <v>521</v>
      </c>
      <c r="M209" s="226"/>
      <c r="N209" s="226"/>
      <c r="O209" s="32"/>
      <c r="P209" s="33">
        <f>'Таб 1.1'!Z14</f>
        <v>1</v>
      </c>
    </row>
    <row r="210" spans="1:16" ht="16.5">
      <c r="A210" s="28"/>
      <c r="B210" s="29"/>
      <c r="C210" s="30"/>
      <c r="D210" s="29"/>
      <c r="E210" s="27"/>
      <c r="F210" s="1"/>
      <c r="G210" s="9"/>
      <c r="H210" s="9"/>
      <c r="I210" s="9"/>
      <c r="L210" s="39" t="s">
        <v>620</v>
      </c>
      <c r="M210" s="9"/>
      <c r="N210" s="9"/>
      <c r="O210" s="9"/>
      <c r="P210" s="10">
        <f>'Таблиця 1'!E6+'Таблиця 1'!E18+'Таблиця 1'!E30+'Таб 1'!E13+'Таб 1'!E23</f>
        <v>18</v>
      </c>
    </row>
    <row r="211" spans="1:16" ht="16.5">
      <c r="A211" s="28"/>
      <c r="B211" s="29"/>
      <c r="C211" s="30"/>
      <c r="D211" s="29"/>
      <c r="E211" s="27"/>
      <c r="F211" s="1"/>
      <c r="G211" s="9"/>
      <c r="H211" s="9"/>
      <c r="I211" s="9"/>
      <c r="L211" s="40" t="s">
        <v>424</v>
      </c>
      <c r="M211" s="11"/>
      <c r="N211" s="11"/>
      <c r="O211" s="11"/>
      <c r="P211" s="12">
        <f>'Таб 1'!E24</f>
        <v>18</v>
      </c>
    </row>
    <row r="212" spans="1:16" ht="16.5">
      <c r="A212" s="28"/>
      <c r="B212" s="29"/>
      <c r="C212" s="30"/>
      <c r="D212" s="29"/>
      <c r="E212" s="27"/>
      <c r="F212" s="1"/>
      <c r="G212" s="9"/>
      <c r="H212" s="9"/>
      <c r="I212" s="9"/>
      <c r="L212" s="39" t="s">
        <v>621</v>
      </c>
      <c r="M212" s="9"/>
      <c r="N212" s="9"/>
      <c r="O212" s="9"/>
      <c r="P212" s="10">
        <f>'Таблиця 1'!F6+'Таблиця 1'!F18+'Таблиця 1'!F30+'Таб 1'!F13+'Таб 1'!F23</f>
        <v>18</v>
      </c>
    </row>
    <row r="213" spans="1:16" ht="16.5">
      <c r="A213" s="28"/>
      <c r="B213" s="29"/>
      <c r="C213" s="30"/>
      <c r="D213" s="29"/>
      <c r="E213" s="27"/>
      <c r="F213" s="1"/>
      <c r="G213" s="9"/>
      <c r="H213" s="9"/>
      <c r="I213" s="9"/>
      <c r="L213" s="40" t="s">
        <v>424</v>
      </c>
      <c r="M213" s="11"/>
      <c r="N213" s="11"/>
      <c r="O213" s="11"/>
      <c r="P213" s="12">
        <f>'Таб 1'!F24</f>
        <v>18</v>
      </c>
    </row>
    <row r="214" spans="1:16" ht="16.5">
      <c r="A214" s="28"/>
      <c r="B214" s="29"/>
      <c r="C214" s="30"/>
      <c r="D214" s="29"/>
      <c r="E214" s="27"/>
      <c r="F214" s="1"/>
      <c r="G214" s="9"/>
      <c r="H214" s="9"/>
      <c r="I214" s="9"/>
      <c r="L214" s="39" t="s">
        <v>622</v>
      </c>
      <c r="M214" s="9"/>
      <c r="N214" s="9"/>
      <c r="O214" s="9"/>
      <c r="P214" s="10">
        <f>'Таблиця 1'!G6+'Таблиця 1'!G18+'Таблиця 1'!G30+'Таб 1'!G13+'Таб 1'!G23</f>
        <v>4</v>
      </c>
    </row>
    <row r="215" spans="1:16" ht="16.5">
      <c r="A215" s="28"/>
      <c r="B215" s="29"/>
      <c r="C215" s="30"/>
      <c r="D215" s="29"/>
      <c r="E215" s="27"/>
      <c r="F215" s="1"/>
      <c r="G215" s="9"/>
      <c r="H215" s="9"/>
      <c r="I215" s="9"/>
      <c r="L215" s="40" t="s">
        <v>424</v>
      </c>
      <c r="M215" s="11"/>
      <c r="N215" s="11"/>
      <c r="O215" s="11"/>
      <c r="P215" s="12">
        <f>'Таб 1'!G24</f>
        <v>4</v>
      </c>
    </row>
    <row r="216" spans="1:16" ht="16.5">
      <c r="A216" s="28"/>
      <c r="B216" s="29"/>
      <c r="C216" s="30"/>
      <c r="D216" s="29"/>
      <c r="E216" s="27"/>
      <c r="F216" s="1"/>
      <c r="G216" s="9"/>
      <c r="H216" s="9"/>
      <c r="I216" s="9"/>
      <c r="L216" s="39" t="s">
        <v>623</v>
      </c>
      <c r="M216" s="9"/>
      <c r="N216" s="9"/>
      <c r="O216" s="9"/>
      <c r="P216" s="10">
        <f>'Таблиця 1'!H6+'Таблиця 1'!H18+'Таблиця 1'!H30+'Таб 1'!H13+'Таб 1'!H23</f>
        <v>4</v>
      </c>
    </row>
    <row r="217" spans="1:16" ht="16.5">
      <c r="A217" s="28"/>
      <c r="B217" s="29"/>
      <c r="C217" s="30"/>
      <c r="D217" s="29"/>
      <c r="E217" s="27"/>
      <c r="F217" s="1"/>
      <c r="G217" s="9"/>
      <c r="H217" s="9"/>
      <c r="I217" s="9"/>
      <c r="L217" s="40" t="s">
        <v>424</v>
      </c>
      <c r="M217" s="11"/>
      <c r="N217" s="11"/>
      <c r="O217" s="11"/>
      <c r="P217" s="12">
        <f>'Таб 1'!H24</f>
        <v>4</v>
      </c>
    </row>
    <row r="218" spans="1:16" ht="16.5">
      <c r="A218" s="28"/>
      <c r="B218" s="29"/>
      <c r="C218" s="30"/>
      <c r="D218" s="29"/>
      <c r="E218" s="27"/>
      <c r="F218" s="1"/>
      <c r="G218" s="9"/>
      <c r="H218" s="9"/>
      <c r="I218" s="9"/>
      <c r="L218" s="39" t="s">
        <v>624</v>
      </c>
      <c r="M218" s="9"/>
      <c r="N218" s="9"/>
      <c r="O218" s="9"/>
      <c r="P218" s="10">
        <f>'Таблиця 1'!I6+'Таблиця 1'!I18+'Таблиця 1'!I30+'Таб 1'!I13+'Таб 1'!I23</f>
        <v>128</v>
      </c>
    </row>
    <row r="219" spans="1:16" ht="16.5">
      <c r="A219" s="28"/>
      <c r="B219" s="29"/>
      <c r="C219" s="30"/>
      <c r="D219" s="29"/>
      <c r="E219" s="27"/>
      <c r="F219" s="1"/>
      <c r="G219" s="9"/>
      <c r="H219" s="9"/>
      <c r="I219" s="9"/>
      <c r="L219" s="40" t="s">
        <v>424</v>
      </c>
      <c r="M219" s="11"/>
      <c r="N219" s="11"/>
      <c r="O219" s="11"/>
      <c r="P219" s="12">
        <f>'Таб 1'!I24</f>
        <v>128</v>
      </c>
    </row>
    <row r="220" spans="1:16" ht="16.5">
      <c r="A220" s="28"/>
      <c r="B220" s="29"/>
      <c r="C220" s="30"/>
      <c r="D220" s="29"/>
      <c r="E220" s="27"/>
      <c r="F220" s="1"/>
      <c r="G220" s="9"/>
      <c r="H220" s="9"/>
      <c r="I220" s="9"/>
      <c r="L220" s="39" t="s">
        <v>625</v>
      </c>
      <c r="M220" s="9"/>
      <c r="N220" s="9"/>
      <c r="O220" s="9"/>
      <c r="P220" s="223">
        <f>'Таблиця 1'!J6+'Таблиця 1'!J18+'Таблиця 1'!J30+'Таб 1'!J13+'Таб 1'!J23</f>
        <v>127</v>
      </c>
    </row>
    <row r="221" spans="1:16" ht="17.25" thickBot="1">
      <c r="A221" s="28"/>
      <c r="B221" s="29"/>
      <c r="C221" s="30"/>
      <c r="D221" s="29"/>
      <c r="E221" s="27"/>
      <c r="F221" s="1"/>
      <c r="G221" s="9"/>
      <c r="H221" s="9"/>
      <c r="I221" s="9"/>
      <c r="L221" s="41" t="s">
        <v>424</v>
      </c>
      <c r="M221" s="32"/>
      <c r="N221" s="32"/>
      <c r="O221" s="32"/>
      <c r="P221" s="33">
        <f>'Таб 1'!J24</f>
        <v>127</v>
      </c>
    </row>
    <row r="222" spans="1:16" ht="16.5">
      <c r="A222" s="28"/>
      <c r="B222" s="29"/>
      <c r="C222" s="30"/>
      <c r="D222" s="29"/>
      <c r="E222" s="27"/>
      <c r="F222" s="1"/>
      <c r="G222" s="9"/>
      <c r="H222" s="9"/>
      <c r="I222" s="9"/>
      <c r="L222" s="39" t="s">
        <v>254</v>
      </c>
      <c r="M222" s="9"/>
      <c r="N222" s="9"/>
      <c r="O222" s="9"/>
      <c r="P222" s="10">
        <f>'Таблиця 1'!E7+'Таблиця 1'!E13</f>
        <v>0</v>
      </c>
    </row>
    <row r="223" spans="1:16" ht="16.5">
      <c r="A223" s="28"/>
      <c r="B223" s="29"/>
      <c r="C223" s="30"/>
      <c r="D223" s="29"/>
      <c r="E223" s="27"/>
      <c r="F223" s="1"/>
      <c r="G223" s="9"/>
      <c r="H223" s="9"/>
      <c r="I223" s="9"/>
      <c r="L223" s="40" t="s">
        <v>360</v>
      </c>
      <c r="M223" s="11"/>
      <c r="N223" s="11"/>
      <c r="O223" s="11"/>
      <c r="P223" s="12">
        <f>'Таблиця 1'!E6</f>
        <v>0</v>
      </c>
    </row>
    <row r="224" spans="1:16" ht="16.5">
      <c r="A224" s="28"/>
      <c r="B224" s="29"/>
      <c r="C224" s="30"/>
      <c r="D224" s="29"/>
      <c r="E224" s="27"/>
      <c r="F224" s="1"/>
      <c r="G224" s="9"/>
      <c r="H224" s="9"/>
      <c r="I224" s="9"/>
      <c r="L224" s="39" t="s">
        <v>255</v>
      </c>
      <c r="M224" s="9"/>
      <c r="N224" s="9"/>
      <c r="O224" s="9"/>
      <c r="P224" s="10">
        <f>'Таблиця 1'!F7+'Таблиця 1'!F13</f>
        <v>0</v>
      </c>
    </row>
    <row r="225" spans="1:16" ht="16.5">
      <c r="A225" s="28"/>
      <c r="B225" s="29"/>
      <c r="C225" s="30"/>
      <c r="D225" s="29"/>
      <c r="E225" s="27"/>
      <c r="F225" s="1"/>
      <c r="G225" s="9"/>
      <c r="H225" s="9"/>
      <c r="I225" s="9"/>
      <c r="L225" s="40" t="s">
        <v>360</v>
      </c>
      <c r="M225" s="11"/>
      <c r="N225" s="11"/>
      <c r="O225" s="11"/>
      <c r="P225" s="12">
        <f>'Таблиця 1'!F6</f>
        <v>0</v>
      </c>
    </row>
    <row r="226" spans="1:16" ht="16.5">
      <c r="A226" s="28"/>
      <c r="B226" s="29"/>
      <c r="C226" s="30"/>
      <c r="D226" s="29"/>
      <c r="E226" s="27"/>
      <c r="F226" s="1"/>
      <c r="G226" s="9"/>
      <c r="H226" s="9"/>
      <c r="I226" s="9"/>
      <c r="L226" s="39" t="s">
        <v>256</v>
      </c>
      <c r="M226" s="9"/>
      <c r="N226" s="9"/>
      <c r="O226" s="9"/>
      <c r="P226" s="10">
        <f>'Таблиця 1'!G7+'Таблиця 1'!G13</f>
        <v>0</v>
      </c>
    </row>
    <row r="227" spans="1:16" ht="16.5">
      <c r="A227" s="28"/>
      <c r="B227" s="29"/>
      <c r="C227" s="30"/>
      <c r="D227" s="29"/>
      <c r="E227" s="27"/>
      <c r="F227" s="1"/>
      <c r="G227" s="9"/>
      <c r="H227" s="9"/>
      <c r="I227" s="9"/>
      <c r="L227" s="40" t="s">
        <v>360</v>
      </c>
      <c r="M227" s="11"/>
      <c r="N227" s="11"/>
      <c r="O227" s="11"/>
      <c r="P227" s="12">
        <f>'Таблиця 1'!G6</f>
        <v>0</v>
      </c>
    </row>
    <row r="228" spans="1:16" ht="16.5">
      <c r="A228" s="28"/>
      <c r="B228" s="29"/>
      <c r="C228" s="30"/>
      <c r="D228" s="29"/>
      <c r="E228" s="27"/>
      <c r="F228" s="1"/>
      <c r="G228" s="9"/>
      <c r="H228" s="9"/>
      <c r="I228" s="9"/>
      <c r="L228" s="39" t="s">
        <v>258</v>
      </c>
      <c r="M228" s="9"/>
      <c r="N228" s="9"/>
      <c r="O228" s="9"/>
      <c r="P228" s="10">
        <f>'Таблиця 1'!H7+'Таблиця 1'!H13</f>
        <v>0</v>
      </c>
    </row>
    <row r="229" spans="1:16" ht="16.5">
      <c r="A229" s="28"/>
      <c r="B229" s="29"/>
      <c r="C229" s="30"/>
      <c r="D229" s="29"/>
      <c r="E229" s="27"/>
      <c r="F229" s="1"/>
      <c r="G229" s="9"/>
      <c r="H229" s="9"/>
      <c r="I229" s="9"/>
      <c r="L229" s="40" t="s">
        <v>360</v>
      </c>
      <c r="M229" s="11"/>
      <c r="N229" s="11"/>
      <c r="O229" s="11"/>
      <c r="P229" s="12">
        <f>'Таблиця 1'!H6</f>
        <v>0</v>
      </c>
    </row>
    <row r="230" spans="1:16" ht="16.5">
      <c r="A230" s="28"/>
      <c r="B230" s="29"/>
      <c r="C230" s="30"/>
      <c r="D230" s="29"/>
      <c r="E230" s="27"/>
      <c r="F230" s="1"/>
      <c r="G230" s="9"/>
      <c r="H230" s="9"/>
      <c r="I230" s="9"/>
      <c r="L230" s="39" t="s">
        <v>259</v>
      </c>
      <c r="M230" s="9"/>
      <c r="N230" s="9"/>
      <c r="O230" s="9"/>
      <c r="P230" s="10">
        <f>'Таблиця 1'!I7+'Таблиця 1'!I13</f>
        <v>0</v>
      </c>
    </row>
    <row r="231" spans="1:16" ht="16.5">
      <c r="A231" s="28"/>
      <c r="B231" s="29"/>
      <c r="C231" s="30"/>
      <c r="D231" s="29"/>
      <c r="E231" s="27"/>
      <c r="F231" s="1"/>
      <c r="G231" s="9"/>
      <c r="H231" s="9"/>
      <c r="I231" s="9"/>
      <c r="L231" s="40" t="s">
        <v>360</v>
      </c>
      <c r="M231" s="11"/>
      <c r="N231" s="11"/>
      <c r="O231" s="11"/>
      <c r="P231" s="12">
        <f>'Таблиця 1'!I6</f>
        <v>0</v>
      </c>
    </row>
    <row r="232" spans="1:16" ht="16.5">
      <c r="A232" s="28"/>
      <c r="B232" s="29"/>
      <c r="C232" s="30"/>
      <c r="D232" s="29"/>
      <c r="E232" s="27"/>
      <c r="F232" s="1"/>
      <c r="G232" s="9"/>
      <c r="H232" s="9"/>
      <c r="I232" s="9"/>
      <c r="L232" s="39" t="s">
        <v>260</v>
      </c>
      <c r="M232" s="9"/>
      <c r="N232" s="9"/>
      <c r="O232" s="9"/>
      <c r="P232" s="223">
        <f>'Таблиця 1'!J7+'Таблиця 1'!J13</f>
        <v>0</v>
      </c>
    </row>
    <row r="233" spans="1:16" ht="17.25" thickBot="1">
      <c r="A233" s="28"/>
      <c r="B233" s="29"/>
      <c r="C233" s="30"/>
      <c r="D233" s="29"/>
      <c r="E233" s="27"/>
      <c r="F233" s="1"/>
      <c r="G233" s="9"/>
      <c r="H233" s="9"/>
      <c r="I233" s="9"/>
      <c r="L233" s="41" t="s">
        <v>360</v>
      </c>
      <c r="M233" s="32"/>
      <c r="N233" s="32"/>
      <c r="O233" s="32"/>
      <c r="P233" s="33">
        <f>'Таблиця 1'!J6</f>
        <v>0</v>
      </c>
    </row>
    <row r="234" spans="1:16" ht="16.5">
      <c r="A234" s="28"/>
      <c r="B234" s="29"/>
      <c r="C234" s="30"/>
      <c r="D234" s="29"/>
      <c r="E234" s="27"/>
      <c r="F234" s="1"/>
      <c r="G234" s="9"/>
      <c r="H234" s="9"/>
      <c r="I234" s="9"/>
      <c r="L234" s="39" t="s">
        <v>261</v>
      </c>
      <c r="M234" s="9"/>
      <c r="N234" s="9"/>
      <c r="O234" s="9"/>
      <c r="P234" s="10">
        <f>SUM('Таблиця 1'!E8:E12)</f>
        <v>0</v>
      </c>
    </row>
    <row r="235" spans="1:16" ht="16.5">
      <c r="A235" s="28"/>
      <c r="B235" s="29"/>
      <c r="C235" s="30"/>
      <c r="D235" s="29"/>
      <c r="E235" s="27"/>
      <c r="F235" s="1"/>
      <c r="G235" s="9"/>
      <c r="H235" s="9"/>
      <c r="I235" s="9"/>
      <c r="L235" s="40" t="s">
        <v>279</v>
      </c>
      <c r="M235" s="11"/>
      <c r="N235" s="11"/>
      <c r="O235" s="11"/>
      <c r="P235" s="12">
        <f>'Таблиця 1'!E7</f>
        <v>0</v>
      </c>
    </row>
    <row r="236" spans="1:16" ht="16.5">
      <c r="A236" s="28"/>
      <c r="B236" s="29"/>
      <c r="C236" s="30"/>
      <c r="D236" s="29"/>
      <c r="E236" s="27"/>
      <c r="F236" s="1"/>
      <c r="G236" s="9"/>
      <c r="H236" s="9"/>
      <c r="I236" s="9"/>
      <c r="L236" s="39" t="s">
        <v>262</v>
      </c>
      <c r="M236" s="9"/>
      <c r="N236" s="9"/>
      <c r="O236" s="9"/>
      <c r="P236" s="10">
        <f>SUM('Таблиця 1'!F8:F12)</f>
        <v>0</v>
      </c>
    </row>
    <row r="237" spans="1:16" ht="16.5">
      <c r="A237" s="28"/>
      <c r="B237" s="29"/>
      <c r="C237" s="30"/>
      <c r="D237" s="29"/>
      <c r="E237" s="27"/>
      <c r="F237" s="1"/>
      <c r="G237" s="9"/>
      <c r="H237" s="9"/>
      <c r="I237" s="9"/>
      <c r="L237" s="40" t="s">
        <v>279</v>
      </c>
      <c r="M237" s="11"/>
      <c r="N237" s="11"/>
      <c r="O237" s="11"/>
      <c r="P237" s="12">
        <f>'Таблиця 1'!F7</f>
        <v>0</v>
      </c>
    </row>
    <row r="238" spans="1:16" ht="16.5">
      <c r="A238" s="28"/>
      <c r="B238" s="29"/>
      <c r="C238" s="30"/>
      <c r="D238" s="29"/>
      <c r="E238" s="27"/>
      <c r="F238" s="1"/>
      <c r="G238" s="9"/>
      <c r="H238" s="9"/>
      <c r="I238" s="9"/>
      <c r="L238" s="39" t="s">
        <v>263</v>
      </c>
      <c r="M238" s="9"/>
      <c r="N238" s="9"/>
      <c r="O238" s="9"/>
      <c r="P238" s="10">
        <f>SUM('Таблиця 1'!G8:G12)</f>
        <v>0</v>
      </c>
    </row>
    <row r="239" spans="1:16" ht="16.5">
      <c r="A239" s="28"/>
      <c r="B239" s="29"/>
      <c r="C239" s="30"/>
      <c r="D239" s="29"/>
      <c r="E239" s="27"/>
      <c r="F239" s="1"/>
      <c r="G239" s="9"/>
      <c r="H239" s="9"/>
      <c r="I239" s="9"/>
      <c r="L239" s="40" t="s">
        <v>279</v>
      </c>
      <c r="M239" s="11"/>
      <c r="N239" s="11"/>
      <c r="O239" s="11"/>
      <c r="P239" s="12">
        <f>'Таблиця 1'!G7</f>
        <v>0</v>
      </c>
    </row>
    <row r="240" spans="1:16" ht="16.5">
      <c r="A240" s="28"/>
      <c r="B240" s="29"/>
      <c r="C240" s="30"/>
      <c r="D240" s="29"/>
      <c r="E240" s="27"/>
      <c r="F240" s="1"/>
      <c r="G240" s="9"/>
      <c r="H240" s="9"/>
      <c r="I240" s="9"/>
      <c r="L240" s="39" t="s">
        <v>264</v>
      </c>
      <c r="M240" s="9"/>
      <c r="N240" s="9"/>
      <c r="O240" s="9"/>
      <c r="P240" s="10">
        <f>SUM('Таблиця 1'!H8:H12)</f>
        <v>0</v>
      </c>
    </row>
    <row r="241" spans="1:16" ht="16.5">
      <c r="A241" s="28"/>
      <c r="B241" s="29"/>
      <c r="C241" s="30"/>
      <c r="D241" s="29"/>
      <c r="E241" s="27"/>
      <c r="F241" s="1"/>
      <c r="G241" s="9"/>
      <c r="H241" s="9"/>
      <c r="I241" s="9"/>
      <c r="L241" s="40" t="s">
        <v>279</v>
      </c>
      <c r="M241" s="11"/>
      <c r="N241" s="11"/>
      <c r="O241" s="11"/>
      <c r="P241" s="12">
        <f>'Таблиця 1'!H7</f>
        <v>0</v>
      </c>
    </row>
    <row r="242" spans="1:16" ht="16.5">
      <c r="A242" s="28"/>
      <c r="B242" s="29"/>
      <c r="C242" s="30"/>
      <c r="D242" s="29"/>
      <c r="E242" s="27"/>
      <c r="F242" s="1"/>
      <c r="G242" s="9"/>
      <c r="H242" s="9"/>
      <c r="I242" s="9"/>
      <c r="L242" s="39" t="s">
        <v>265</v>
      </c>
      <c r="M242" s="9"/>
      <c r="N242" s="9"/>
      <c r="O242" s="9"/>
      <c r="P242" s="10">
        <f>SUM('Таблиця 1'!I8:I12)</f>
        <v>0</v>
      </c>
    </row>
    <row r="243" spans="1:16" ht="16.5">
      <c r="A243" s="28"/>
      <c r="B243" s="29"/>
      <c r="C243" s="30"/>
      <c r="D243" s="29"/>
      <c r="E243" s="27"/>
      <c r="F243" s="1"/>
      <c r="G243" s="9"/>
      <c r="H243" s="9"/>
      <c r="I243" s="9"/>
      <c r="L243" s="40" t="s">
        <v>279</v>
      </c>
      <c r="M243" s="11"/>
      <c r="N243" s="11"/>
      <c r="O243" s="11"/>
      <c r="P243" s="12">
        <f>'Таблиця 1'!I7</f>
        <v>0</v>
      </c>
    </row>
    <row r="244" spans="1:16" ht="16.5">
      <c r="A244" s="28"/>
      <c r="B244" s="29"/>
      <c r="C244" s="30"/>
      <c r="D244" s="29"/>
      <c r="E244" s="27"/>
      <c r="F244" s="1"/>
      <c r="G244" s="9"/>
      <c r="H244" s="9"/>
      <c r="I244" s="9"/>
      <c r="L244" s="39" t="s">
        <v>266</v>
      </c>
      <c r="M244" s="9"/>
      <c r="N244" s="9"/>
      <c r="O244" s="9"/>
      <c r="P244" s="223">
        <f>SUM('Таблиця 1'!J8:J12)</f>
        <v>0</v>
      </c>
    </row>
    <row r="245" spans="1:16" ht="17.25" thickBot="1">
      <c r="A245" s="28"/>
      <c r="B245" s="29"/>
      <c r="C245" s="30"/>
      <c r="D245" s="29"/>
      <c r="E245" s="27"/>
      <c r="F245" s="1"/>
      <c r="G245" s="9"/>
      <c r="H245" s="9"/>
      <c r="I245" s="9"/>
      <c r="L245" s="41" t="s">
        <v>279</v>
      </c>
      <c r="M245" s="32"/>
      <c r="N245" s="32"/>
      <c r="O245" s="32"/>
      <c r="P245" s="33">
        <f>'Таблиця 1'!J7</f>
        <v>0</v>
      </c>
    </row>
    <row r="246" spans="1:16" ht="16.5">
      <c r="A246" s="28"/>
      <c r="B246" s="29"/>
      <c r="C246" s="30"/>
      <c r="D246" s="29"/>
      <c r="E246" s="27"/>
      <c r="F246" s="1"/>
      <c r="G246" s="9"/>
      <c r="H246" s="9"/>
      <c r="I246" s="9"/>
      <c r="L246" s="39" t="s">
        <v>648</v>
      </c>
      <c r="M246" s="9"/>
      <c r="N246" s="9"/>
      <c r="O246" s="9"/>
      <c r="P246" s="10">
        <f>SUM('Таблиця 1'!E14:E17)</f>
        <v>0</v>
      </c>
    </row>
    <row r="247" spans="1:16" ht="16.5">
      <c r="A247" s="28"/>
      <c r="B247" s="29"/>
      <c r="C247" s="30"/>
      <c r="D247" s="29"/>
      <c r="E247" s="27"/>
      <c r="F247" s="1"/>
      <c r="G247" s="9"/>
      <c r="H247" s="9"/>
      <c r="I247" s="9"/>
      <c r="L247" s="40" t="s">
        <v>654</v>
      </c>
      <c r="M247" s="11"/>
      <c r="N247" s="11"/>
      <c r="O247" s="11"/>
      <c r="P247" s="12">
        <f>'Таблиця 1'!E13</f>
        <v>0</v>
      </c>
    </row>
    <row r="248" spans="1:16" ht="16.5">
      <c r="A248" s="28"/>
      <c r="B248" s="29"/>
      <c r="C248" s="30"/>
      <c r="D248" s="29"/>
      <c r="E248" s="27"/>
      <c r="F248" s="1"/>
      <c r="G248" s="9"/>
      <c r="H248" s="9"/>
      <c r="I248" s="9"/>
      <c r="L248" s="39" t="s">
        <v>649</v>
      </c>
      <c r="M248" s="9"/>
      <c r="N248" s="9"/>
      <c r="O248" s="9"/>
      <c r="P248" s="10">
        <f>SUM('Таблиця 1'!F14:F17)</f>
        <v>0</v>
      </c>
    </row>
    <row r="249" spans="1:16" ht="16.5">
      <c r="A249" s="28"/>
      <c r="B249" s="29"/>
      <c r="C249" s="30"/>
      <c r="D249" s="29"/>
      <c r="E249" s="27"/>
      <c r="F249" s="1"/>
      <c r="G249" s="9"/>
      <c r="H249" s="9"/>
      <c r="I249" s="9"/>
      <c r="L249" s="40" t="s">
        <v>654</v>
      </c>
      <c r="M249" s="11"/>
      <c r="N249" s="11"/>
      <c r="O249" s="11"/>
      <c r="P249" s="12">
        <f>'Таблиця 1'!F13</f>
        <v>0</v>
      </c>
    </row>
    <row r="250" spans="1:16" ht="16.5">
      <c r="A250" s="28"/>
      <c r="B250" s="29"/>
      <c r="C250" s="30"/>
      <c r="D250" s="29"/>
      <c r="E250" s="27"/>
      <c r="F250" s="1"/>
      <c r="G250" s="9"/>
      <c r="H250" s="9"/>
      <c r="I250" s="9"/>
      <c r="L250" s="39" t="s">
        <v>650</v>
      </c>
      <c r="M250" s="9"/>
      <c r="N250" s="9"/>
      <c r="O250" s="9"/>
      <c r="P250" s="10">
        <f>SUM('Таблиця 1'!G14:G17)</f>
        <v>0</v>
      </c>
    </row>
    <row r="251" spans="1:16" ht="16.5">
      <c r="A251" s="28"/>
      <c r="B251" s="29"/>
      <c r="C251" s="30"/>
      <c r="D251" s="29"/>
      <c r="E251" s="27"/>
      <c r="F251" s="1"/>
      <c r="G251" s="9"/>
      <c r="H251" s="9"/>
      <c r="I251" s="9"/>
      <c r="L251" s="40" t="s">
        <v>654</v>
      </c>
      <c r="M251" s="11"/>
      <c r="N251" s="11"/>
      <c r="O251" s="11"/>
      <c r="P251" s="12">
        <f>'Таблиця 1'!G13</f>
        <v>0</v>
      </c>
    </row>
    <row r="252" spans="1:16" ht="16.5">
      <c r="A252" s="22"/>
      <c r="B252" s="19"/>
      <c r="C252" s="20"/>
      <c r="D252" s="19"/>
      <c r="E252" s="27"/>
      <c r="F252" s="19"/>
      <c r="G252" s="24"/>
      <c r="H252" s="19"/>
      <c r="I252" s="19"/>
      <c r="L252" s="39" t="s">
        <v>651</v>
      </c>
      <c r="M252" s="9"/>
      <c r="N252" s="9"/>
      <c r="O252" s="9"/>
      <c r="P252" s="10">
        <f>SUM('Таблиця 1'!H14:H17)</f>
        <v>0</v>
      </c>
    </row>
    <row r="253" spans="1:16" ht="16.5">
      <c r="A253" s="25"/>
      <c r="B253" s="1"/>
      <c r="C253" s="26"/>
      <c r="D253" s="1"/>
      <c r="E253" s="27"/>
      <c r="F253" s="1"/>
      <c r="G253" s="9"/>
      <c r="H253" s="9"/>
      <c r="I253" s="9"/>
      <c r="L253" s="40" t="s">
        <v>654</v>
      </c>
      <c r="M253" s="11"/>
      <c r="N253" s="11"/>
      <c r="O253" s="11"/>
      <c r="P253" s="12">
        <f>'Таблиця 1'!H13</f>
        <v>0</v>
      </c>
    </row>
    <row r="254" spans="1:16" ht="16.5">
      <c r="A254" s="28"/>
      <c r="B254" s="29"/>
      <c r="C254" s="30"/>
      <c r="D254" s="29"/>
      <c r="E254" s="27"/>
      <c r="F254" s="1"/>
      <c r="G254" s="9"/>
      <c r="H254" s="9"/>
      <c r="I254" s="9"/>
      <c r="L254" s="39" t="s">
        <v>652</v>
      </c>
      <c r="M254" s="9"/>
      <c r="N254" s="9"/>
      <c r="O254" s="9"/>
      <c r="P254" s="10">
        <f>SUM('Таблиця 1'!I14:I17)</f>
        <v>0</v>
      </c>
    </row>
    <row r="255" spans="1:16" ht="16.5">
      <c r="A255" s="22"/>
      <c r="B255" s="19"/>
      <c r="C255" s="20"/>
      <c r="D255" s="19"/>
      <c r="E255" s="27"/>
      <c r="F255" s="19"/>
      <c r="G255" s="24"/>
      <c r="H255" s="19"/>
      <c r="I255" s="19"/>
      <c r="L255" s="40" t="s">
        <v>654</v>
      </c>
      <c r="M255" s="11"/>
      <c r="N255" s="11"/>
      <c r="O255" s="11"/>
      <c r="P255" s="12">
        <f>'Таблиця 1'!I13</f>
        <v>0</v>
      </c>
    </row>
    <row r="256" spans="1:16" ht="16.5">
      <c r="A256" s="25"/>
      <c r="B256" s="1"/>
      <c r="C256" s="26"/>
      <c r="D256" s="1"/>
      <c r="E256" s="27"/>
      <c r="F256" s="1"/>
      <c r="G256" s="9"/>
      <c r="H256" s="9"/>
      <c r="I256" s="9"/>
      <c r="L256" s="39" t="s">
        <v>653</v>
      </c>
      <c r="M256" s="9"/>
      <c r="N256" s="9"/>
      <c r="O256" s="9"/>
      <c r="P256" s="223">
        <f>SUM('Таблиця 1'!J14:J17)</f>
        <v>0</v>
      </c>
    </row>
    <row r="257" spans="1:16" ht="17.25" thickBot="1">
      <c r="A257" s="28"/>
      <c r="B257" s="29"/>
      <c r="C257" s="30"/>
      <c r="D257" s="29"/>
      <c r="E257" s="27"/>
      <c r="F257" s="1"/>
      <c r="G257" s="9"/>
      <c r="H257" s="9"/>
      <c r="I257" s="9"/>
      <c r="L257" s="41" t="s">
        <v>654</v>
      </c>
      <c r="M257" s="32"/>
      <c r="N257" s="32"/>
      <c r="O257" s="32"/>
      <c r="P257" s="33">
        <f>'Таблиця 1'!J13</f>
        <v>0</v>
      </c>
    </row>
    <row r="258" spans="1:16" ht="16.5">
      <c r="A258" s="22"/>
      <c r="B258" s="19"/>
      <c r="C258" s="20"/>
      <c r="D258" s="19"/>
      <c r="E258" s="27"/>
      <c r="F258" s="19"/>
      <c r="G258" s="24"/>
      <c r="H258" s="19"/>
      <c r="I258" s="19"/>
      <c r="L258" s="39" t="s">
        <v>655</v>
      </c>
      <c r="M258" s="9"/>
      <c r="N258" s="9"/>
      <c r="O258" s="9"/>
      <c r="P258" s="10">
        <f>'Таблиця 1'!E19+'Таблиця 1'!E25</f>
        <v>0</v>
      </c>
    </row>
    <row r="259" spans="1:16" ht="16.5">
      <c r="A259" s="25"/>
      <c r="B259" s="1"/>
      <c r="C259" s="26"/>
      <c r="D259" s="1"/>
      <c r="E259" s="27"/>
      <c r="F259" s="1"/>
      <c r="G259" s="9"/>
      <c r="H259" s="9"/>
      <c r="I259" s="9"/>
      <c r="L259" s="40" t="s">
        <v>661</v>
      </c>
      <c r="M259" s="11"/>
      <c r="N259" s="11"/>
      <c r="O259" s="11"/>
      <c r="P259" s="12">
        <f>'Таблиця 1'!E18</f>
        <v>0</v>
      </c>
    </row>
    <row r="260" spans="1:16" ht="16.5">
      <c r="A260" s="28"/>
      <c r="B260" s="29"/>
      <c r="C260" s="30"/>
      <c r="D260" s="29"/>
      <c r="E260" s="27"/>
      <c r="F260" s="1"/>
      <c r="G260" s="9"/>
      <c r="H260" s="9"/>
      <c r="I260" s="9"/>
      <c r="L260" s="39" t="s">
        <v>656</v>
      </c>
      <c r="M260" s="9"/>
      <c r="N260" s="9"/>
      <c r="O260" s="9"/>
      <c r="P260" s="10">
        <f>'Таблиця 1'!F19+'Таблиця 1'!F25</f>
        <v>0</v>
      </c>
    </row>
    <row r="261" spans="1:16" ht="16.5">
      <c r="A261" s="22"/>
      <c r="B261" s="19"/>
      <c r="C261" s="20"/>
      <c r="D261" s="19"/>
      <c r="E261" s="27"/>
      <c r="F261" s="19"/>
      <c r="G261" s="24"/>
      <c r="H261" s="19"/>
      <c r="I261" s="19"/>
      <c r="L261" s="40" t="s">
        <v>661</v>
      </c>
      <c r="M261" s="11"/>
      <c r="N261" s="11"/>
      <c r="O261" s="11"/>
      <c r="P261" s="12">
        <f>'Таблиця 1'!F18</f>
        <v>0</v>
      </c>
    </row>
    <row r="262" spans="1:16" ht="16.5">
      <c r="A262" s="25"/>
      <c r="B262" s="1"/>
      <c r="C262" s="26"/>
      <c r="D262" s="1"/>
      <c r="E262" s="27"/>
      <c r="F262" s="1"/>
      <c r="G262" s="9"/>
      <c r="H262" s="9"/>
      <c r="I262" s="9"/>
      <c r="L262" s="39" t="s">
        <v>657</v>
      </c>
      <c r="M262" s="9"/>
      <c r="N262" s="9"/>
      <c r="O262" s="9"/>
      <c r="P262" s="10">
        <f>'Таблиця 1'!G19+'Таблиця 1'!G25</f>
        <v>0</v>
      </c>
    </row>
    <row r="263" spans="1:16" ht="16.5">
      <c r="A263" s="28"/>
      <c r="B263" s="29"/>
      <c r="C263" s="30"/>
      <c r="D263" s="29"/>
      <c r="E263" s="27"/>
      <c r="F263" s="1"/>
      <c r="G263" s="9"/>
      <c r="H263" s="9"/>
      <c r="I263" s="9"/>
      <c r="L263" s="40" t="s">
        <v>661</v>
      </c>
      <c r="M263" s="11"/>
      <c r="N263" s="11"/>
      <c r="O263" s="11"/>
      <c r="P263" s="12">
        <f>'Таблиця 1'!G18</f>
        <v>0</v>
      </c>
    </row>
    <row r="264" spans="1:16" ht="16.5">
      <c r="A264" s="22"/>
      <c r="B264" s="19"/>
      <c r="C264" s="20"/>
      <c r="D264" s="19"/>
      <c r="E264" s="27"/>
      <c r="F264" s="19"/>
      <c r="G264" s="24"/>
      <c r="H264" s="19"/>
      <c r="I264" s="19"/>
      <c r="L264" s="39" t="s">
        <v>658</v>
      </c>
      <c r="M264" s="9"/>
      <c r="N264" s="9"/>
      <c r="O264" s="9"/>
      <c r="P264" s="10">
        <f>'Таблиця 1'!H19+'Таблиця 1'!H25</f>
        <v>0</v>
      </c>
    </row>
    <row r="265" spans="1:16" ht="16.5">
      <c r="A265" s="25"/>
      <c r="B265" s="1"/>
      <c r="C265" s="26"/>
      <c r="D265" s="1"/>
      <c r="E265" s="27"/>
      <c r="F265" s="1"/>
      <c r="G265" s="9"/>
      <c r="H265" s="9"/>
      <c r="I265" s="9"/>
      <c r="L265" s="40" t="s">
        <v>661</v>
      </c>
      <c r="M265" s="11"/>
      <c r="N265" s="11"/>
      <c r="O265" s="11"/>
      <c r="P265" s="12">
        <f>'Таблиця 1'!H18</f>
        <v>0</v>
      </c>
    </row>
    <row r="266" spans="1:16" ht="16.5">
      <c r="A266" s="28"/>
      <c r="B266" s="29"/>
      <c r="C266" s="30"/>
      <c r="D266" s="29"/>
      <c r="E266" s="27"/>
      <c r="F266" s="1"/>
      <c r="G266" s="9"/>
      <c r="H266" s="9"/>
      <c r="I266" s="9"/>
      <c r="L266" s="39" t="s">
        <v>659</v>
      </c>
      <c r="M266" s="9"/>
      <c r="N266" s="9"/>
      <c r="O266" s="9"/>
      <c r="P266" s="10">
        <f>'Таблиця 1'!I19+'Таблиця 1'!I25</f>
        <v>0</v>
      </c>
    </row>
    <row r="267" spans="1:16" ht="16.5">
      <c r="A267" s="22"/>
      <c r="B267" s="19"/>
      <c r="C267" s="20"/>
      <c r="D267" s="19"/>
      <c r="E267" s="27"/>
      <c r="F267" s="19"/>
      <c r="G267" s="24"/>
      <c r="H267" s="19"/>
      <c r="I267" s="19"/>
      <c r="L267" s="40" t="s">
        <v>661</v>
      </c>
      <c r="M267" s="11"/>
      <c r="N267" s="11"/>
      <c r="O267" s="11"/>
      <c r="P267" s="12">
        <f>'Таблиця 1'!I18</f>
        <v>0</v>
      </c>
    </row>
    <row r="268" spans="1:16" ht="16.5">
      <c r="A268" s="25"/>
      <c r="B268" s="1"/>
      <c r="C268" s="26"/>
      <c r="D268" s="1"/>
      <c r="E268" s="27"/>
      <c r="F268" s="1"/>
      <c r="G268" s="9"/>
      <c r="H268" s="9"/>
      <c r="I268" s="9"/>
      <c r="L268" s="39" t="s">
        <v>660</v>
      </c>
      <c r="M268" s="9"/>
      <c r="N268" s="9"/>
      <c r="O268" s="9"/>
      <c r="P268" s="10">
        <f>'Таблиця 1'!J19+'Таблиця 1'!J25</f>
        <v>0</v>
      </c>
    </row>
    <row r="269" spans="1:16" ht="17.25" thickBot="1">
      <c r="A269" s="28"/>
      <c r="B269" s="29"/>
      <c r="C269" s="30"/>
      <c r="D269" s="29"/>
      <c r="E269" s="27"/>
      <c r="F269" s="1"/>
      <c r="G269" s="9"/>
      <c r="H269" s="9"/>
      <c r="I269" s="9"/>
      <c r="L269" s="41" t="s">
        <v>661</v>
      </c>
      <c r="M269" s="32"/>
      <c r="N269" s="32"/>
      <c r="O269" s="32"/>
      <c r="P269" s="33">
        <f>'Таблиця 1'!J18</f>
        <v>0</v>
      </c>
    </row>
    <row r="270" spans="1:16" ht="16.5">
      <c r="A270" s="22"/>
      <c r="B270" s="19"/>
      <c r="C270" s="20"/>
      <c r="D270" s="19"/>
      <c r="E270" s="27"/>
      <c r="F270" s="19"/>
      <c r="G270" s="24"/>
      <c r="H270" s="19"/>
      <c r="I270" s="19"/>
      <c r="L270" s="39" t="s">
        <v>662</v>
      </c>
      <c r="M270" s="9"/>
      <c r="N270" s="9"/>
      <c r="O270" s="9"/>
      <c r="P270" s="10">
        <f>SUM('Таблиця 1'!E20:E24)</f>
        <v>0</v>
      </c>
    </row>
    <row r="271" spans="1:16" ht="16.5">
      <c r="A271" s="25"/>
      <c r="B271" s="1"/>
      <c r="C271" s="26"/>
      <c r="D271" s="1"/>
      <c r="E271" s="27"/>
      <c r="F271" s="1"/>
      <c r="G271" s="9"/>
      <c r="H271" s="9"/>
      <c r="I271" s="9"/>
      <c r="L271" s="40" t="s">
        <v>664</v>
      </c>
      <c r="M271" s="11"/>
      <c r="N271" s="11"/>
      <c r="O271" s="11"/>
      <c r="P271" s="12">
        <f>'Таблиця 1'!E19</f>
        <v>0</v>
      </c>
    </row>
    <row r="272" spans="1:16" ht="16.5">
      <c r="A272" s="28"/>
      <c r="B272" s="29"/>
      <c r="C272" s="30"/>
      <c r="D272" s="29"/>
      <c r="E272" s="27"/>
      <c r="F272" s="1"/>
      <c r="G272" s="9"/>
      <c r="H272" s="9"/>
      <c r="I272" s="9"/>
      <c r="L272" s="39" t="s">
        <v>665</v>
      </c>
      <c r="M272" s="9"/>
      <c r="N272" s="9"/>
      <c r="O272" s="9"/>
      <c r="P272" s="10">
        <f>SUM('Таблиця 1'!F20:F24)</f>
        <v>0</v>
      </c>
    </row>
    <row r="273" spans="1:16" ht="16.5">
      <c r="A273" s="22"/>
      <c r="B273" s="19"/>
      <c r="C273" s="20"/>
      <c r="D273" s="19"/>
      <c r="E273" s="27"/>
      <c r="F273" s="19"/>
      <c r="G273" s="24"/>
      <c r="H273" s="19"/>
      <c r="I273" s="19"/>
      <c r="L273" s="40" t="s">
        <v>664</v>
      </c>
      <c r="M273" s="11"/>
      <c r="N273" s="11"/>
      <c r="O273" s="11"/>
      <c r="P273" s="12">
        <f>'Таблиця 1'!F19</f>
        <v>0</v>
      </c>
    </row>
    <row r="274" spans="1:16" ht="16.5">
      <c r="A274" s="25"/>
      <c r="B274" s="1"/>
      <c r="C274" s="26"/>
      <c r="D274" s="1"/>
      <c r="E274" s="27"/>
      <c r="F274" s="1"/>
      <c r="G274" s="9"/>
      <c r="H274" s="9"/>
      <c r="I274" s="9"/>
      <c r="L274" s="39" t="s">
        <v>666</v>
      </c>
      <c r="M274" s="9"/>
      <c r="N274" s="9"/>
      <c r="O274" s="9"/>
      <c r="P274" s="10">
        <f>SUM('Таблиця 1'!G20:G24)</f>
        <v>0</v>
      </c>
    </row>
    <row r="275" spans="1:16" ht="16.5">
      <c r="A275" s="28"/>
      <c r="B275" s="29"/>
      <c r="C275" s="30"/>
      <c r="D275" s="29"/>
      <c r="E275" s="27"/>
      <c r="F275" s="1"/>
      <c r="G275" s="9"/>
      <c r="H275" s="9"/>
      <c r="I275" s="9"/>
      <c r="L275" s="40" t="s">
        <v>664</v>
      </c>
      <c r="M275" s="11"/>
      <c r="N275" s="11"/>
      <c r="O275" s="11"/>
      <c r="P275" s="12">
        <f>'Таблиця 1'!G19</f>
        <v>0</v>
      </c>
    </row>
    <row r="276" spans="1:16" ht="16.5">
      <c r="A276" s="22"/>
      <c r="B276" s="19"/>
      <c r="C276" s="20"/>
      <c r="D276" s="19"/>
      <c r="E276" s="27"/>
      <c r="F276" s="19"/>
      <c r="G276" s="24"/>
      <c r="H276" s="19"/>
      <c r="I276" s="19"/>
      <c r="L276" s="39" t="s">
        <v>667</v>
      </c>
      <c r="M276" s="9"/>
      <c r="N276" s="9"/>
      <c r="O276" s="9"/>
      <c r="P276" s="10">
        <f>SUM('Таблиця 1'!H20:H24)</f>
        <v>0</v>
      </c>
    </row>
    <row r="277" spans="1:16" ht="16.5">
      <c r="A277" s="25"/>
      <c r="B277" s="1"/>
      <c r="C277" s="26"/>
      <c r="D277" s="1"/>
      <c r="E277" s="27"/>
      <c r="F277" s="1"/>
      <c r="G277" s="9"/>
      <c r="H277" s="9"/>
      <c r="I277" s="9"/>
      <c r="L277" s="40" t="s">
        <v>664</v>
      </c>
      <c r="M277" s="11"/>
      <c r="N277" s="11"/>
      <c r="O277" s="11"/>
      <c r="P277" s="12">
        <f>'Таблиця 1'!H19</f>
        <v>0</v>
      </c>
    </row>
    <row r="278" spans="1:16" ht="16.5">
      <c r="A278" s="28"/>
      <c r="B278" s="29"/>
      <c r="C278" s="30"/>
      <c r="D278" s="29"/>
      <c r="E278" s="27"/>
      <c r="F278" s="1"/>
      <c r="G278" s="9"/>
      <c r="H278" s="9"/>
      <c r="I278" s="9"/>
      <c r="L278" s="39" t="s">
        <v>668</v>
      </c>
      <c r="M278" s="9"/>
      <c r="N278" s="9"/>
      <c r="O278" s="9"/>
      <c r="P278" s="10">
        <f>SUM('Таблиця 1'!I20:I24)</f>
        <v>0</v>
      </c>
    </row>
    <row r="279" spans="1:16" ht="16.5">
      <c r="A279" s="22"/>
      <c r="B279" s="19"/>
      <c r="C279" s="20"/>
      <c r="D279" s="19"/>
      <c r="E279" s="27"/>
      <c r="F279" s="19"/>
      <c r="G279" s="24"/>
      <c r="H279" s="19"/>
      <c r="I279" s="19"/>
      <c r="L279" s="40" t="s">
        <v>664</v>
      </c>
      <c r="M279" s="11"/>
      <c r="N279" s="11"/>
      <c r="O279" s="11"/>
      <c r="P279" s="12">
        <f>'Таблиця 1'!I19</f>
        <v>0</v>
      </c>
    </row>
    <row r="280" spans="1:16" ht="16.5">
      <c r="A280" s="25"/>
      <c r="B280" s="1"/>
      <c r="C280" s="26"/>
      <c r="D280" s="1"/>
      <c r="E280" s="27"/>
      <c r="F280" s="1"/>
      <c r="G280" s="9"/>
      <c r="H280" s="9"/>
      <c r="I280" s="9"/>
      <c r="L280" s="39" t="s">
        <v>669</v>
      </c>
      <c r="M280" s="9"/>
      <c r="N280" s="9"/>
      <c r="O280" s="9"/>
      <c r="P280" s="223">
        <f>SUM('Таблиця 1'!J20:J24)</f>
        <v>0</v>
      </c>
    </row>
    <row r="281" spans="1:16" ht="17.25" thickBot="1">
      <c r="A281" s="28"/>
      <c r="B281" s="29"/>
      <c r="C281" s="30"/>
      <c r="D281" s="29"/>
      <c r="E281" s="27"/>
      <c r="F281" s="1"/>
      <c r="G281" s="9"/>
      <c r="H281" s="9"/>
      <c r="I281" s="9"/>
      <c r="L281" s="41" t="s">
        <v>664</v>
      </c>
      <c r="M281" s="32"/>
      <c r="N281" s="32"/>
      <c r="O281" s="32"/>
      <c r="P281" s="33">
        <f>'Таблиця 1'!J19</f>
        <v>0</v>
      </c>
    </row>
    <row r="282" spans="1:16" ht="16.5">
      <c r="A282" s="22"/>
      <c r="B282" s="19"/>
      <c r="C282" s="20"/>
      <c r="D282" s="19"/>
      <c r="E282" s="27"/>
      <c r="F282" s="19"/>
      <c r="G282" s="24"/>
      <c r="H282" s="19"/>
      <c r="I282" s="19"/>
      <c r="L282" s="39" t="s">
        <v>671</v>
      </c>
      <c r="M282" s="9"/>
      <c r="N282" s="9"/>
      <c r="O282" s="9"/>
      <c r="P282" s="10">
        <f>SUM('Таблиця 1'!E26:E29)</f>
        <v>0</v>
      </c>
    </row>
    <row r="283" spans="1:16" ht="16.5">
      <c r="A283" s="25"/>
      <c r="B283" s="1"/>
      <c r="C283" s="26"/>
      <c r="D283" s="1"/>
      <c r="E283" s="27"/>
      <c r="F283" s="1"/>
      <c r="G283" s="9"/>
      <c r="H283" s="9"/>
      <c r="I283" s="9"/>
      <c r="L283" s="40" t="s">
        <v>670</v>
      </c>
      <c r="M283" s="11"/>
      <c r="N283" s="11"/>
      <c r="O283" s="11"/>
      <c r="P283" s="12">
        <f>'Таблиця 1'!E25</f>
        <v>0</v>
      </c>
    </row>
    <row r="284" spans="1:16" ht="16.5">
      <c r="A284" s="28"/>
      <c r="B284" s="29"/>
      <c r="C284" s="30"/>
      <c r="D284" s="29"/>
      <c r="E284" s="27"/>
      <c r="F284" s="1"/>
      <c r="G284" s="9"/>
      <c r="H284" s="9"/>
      <c r="I284" s="9"/>
      <c r="L284" s="39" t="s">
        <v>672</v>
      </c>
      <c r="M284" s="9"/>
      <c r="N284" s="9"/>
      <c r="O284" s="9"/>
      <c r="P284" s="10">
        <f>SUM('Таблиця 1'!F26:F29)</f>
        <v>0</v>
      </c>
    </row>
    <row r="285" spans="1:16" ht="16.5">
      <c r="A285" s="22"/>
      <c r="B285" s="19"/>
      <c r="C285" s="20"/>
      <c r="D285" s="19"/>
      <c r="E285" s="27"/>
      <c r="F285" s="19"/>
      <c r="G285" s="24"/>
      <c r="H285" s="19"/>
      <c r="I285" s="19"/>
      <c r="L285" s="40" t="s">
        <v>670</v>
      </c>
      <c r="M285" s="11"/>
      <c r="N285" s="11"/>
      <c r="O285" s="11"/>
      <c r="P285" s="12">
        <f>'Таблиця 1'!F25</f>
        <v>0</v>
      </c>
    </row>
    <row r="286" spans="1:16" ht="16.5">
      <c r="A286" s="25"/>
      <c r="B286" s="1"/>
      <c r="C286" s="26"/>
      <c r="D286" s="1"/>
      <c r="E286" s="27"/>
      <c r="F286" s="1"/>
      <c r="G286" s="9"/>
      <c r="H286" s="9"/>
      <c r="I286" s="9"/>
      <c r="L286" s="39" t="s">
        <v>673</v>
      </c>
      <c r="M286" s="9"/>
      <c r="N286" s="9"/>
      <c r="O286" s="9"/>
      <c r="P286" s="10">
        <f>SUM('Таблиця 1'!G26:G29)</f>
        <v>0</v>
      </c>
    </row>
    <row r="287" spans="1:16" ht="16.5">
      <c r="A287" s="28"/>
      <c r="B287" s="29"/>
      <c r="C287" s="30"/>
      <c r="D287" s="29"/>
      <c r="E287" s="27"/>
      <c r="F287" s="1"/>
      <c r="G287" s="9"/>
      <c r="H287" s="9"/>
      <c r="I287" s="9"/>
      <c r="L287" s="40" t="s">
        <v>670</v>
      </c>
      <c r="M287" s="11"/>
      <c r="N287" s="11"/>
      <c r="O287" s="11"/>
      <c r="P287" s="12">
        <f>'Таблиця 1'!G25</f>
        <v>0</v>
      </c>
    </row>
    <row r="288" spans="1:16" ht="16.5">
      <c r="A288" s="22"/>
      <c r="B288" s="19"/>
      <c r="C288" s="20"/>
      <c r="D288" s="19"/>
      <c r="E288" s="27"/>
      <c r="F288" s="19"/>
      <c r="G288" s="24"/>
      <c r="H288" s="19"/>
      <c r="I288" s="19"/>
      <c r="L288" s="39" t="s">
        <v>674</v>
      </c>
      <c r="M288" s="9"/>
      <c r="N288" s="9"/>
      <c r="O288" s="9"/>
      <c r="P288" s="10">
        <f>SUM('Таблиця 1'!H26:H29)</f>
        <v>0</v>
      </c>
    </row>
    <row r="289" spans="1:16" ht="16.5">
      <c r="A289" s="25"/>
      <c r="B289" s="1"/>
      <c r="C289" s="26"/>
      <c r="D289" s="1"/>
      <c r="E289" s="27"/>
      <c r="F289" s="1"/>
      <c r="G289" s="9"/>
      <c r="H289" s="9"/>
      <c r="I289" s="9"/>
      <c r="L289" s="40" t="s">
        <v>670</v>
      </c>
      <c r="M289" s="11"/>
      <c r="N289" s="11"/>
      <c r="O289" s="11"/>
      <c r="P289" s="12">
        <f>'Таблиця 1'!H25</f>
        <v>0</v>
      </c>
    </row>
    <row r="290" spans="1:16" ht="16.5">
      <c r="A290" s="28"/>
      <c r="B290" s="29"/>
      <c r="C290" s="30"/>
      <c r="D290" s="29"/>
      <c r="E290" s="27"/>
      <c r="F290" s="1"/>
      <c r="G290" s="9"/>
      <c r="H290" s="9"/>
      <c r="I290" s="9"/>
      <c r="L290" s="39" t="s">
        <v>675</v>
      </c>
      <c r="M290" s="9"/>
      <c r="N290" s="9"/>
      <c r="O290" s="9"/>
      <c r="P290" s="10">
        <f>SUM('Таблиця 1'!I26:I29)</f>
        <v>0</v>
      </c>
    </row>
    <row r="291" spans="1:16" ht="16.5">
      <c r="A291" s="22"/>
      <c r="B291" s="19"/>
      <c r="C291" s="20"/>
      <c r="D291" s="19"/>
      <c r="E291" s="27"/>
      <c r="F291" s="19"/>
      <c r="G291" s="24"/>
      <c r="H291" s="19"/>
      <c r="I291" s="19"/>
      <c r="L291" s="40" t="s">
        <v>670</v>
      </c>
      <c r="M291" s="11"/>
      <c r="N291" s="11"/>
      <c r="O291" s="11"/>
      <c r="P291" s="12">
        <f>'Таблиця 1'!I25</f>
        <v>0</v>
      </c>
    </row>
    <row r="292" spans="1:16" ht="16.5">
      <c r="A292" s="25"/>
      <c r="B292" s="1"/>
      <c r="C292" s="26"/>
      <c r="D292" s="1"/>
      <c r="E292" s="27"/>
      <c r="F292" s="1"/>
      <c r="G292" s="9"/>
      <c r="H292" s="9"/>
      <c r="I292" s="9"/>
      <c r="L292" s="39" t="s">
        <v>676</v>
      </c>
      <c r="M292" s="9"/>
      <c r="N292" s="9"/>
      <c r="O292" s="9"/>
      <c r="P292" s="223">
        <f>SUM('Таблиця 1'!J26:J29)</f>
        <v>0</v>
      </c>
    </row>
    <row r="293" spans="1:16" ht="17.25" thickBot="1">
      <c r="A293" s="28"/>
      <c r="B293" s="29"/>
      <c r="C293" s="30"/>
      <c r="D293" s="29"/>
      <c r="E293" s="27"/>
      <c r="F293" s="1"/>
      <c r="G293" s="9"/>
      <c r="H293" s="9"/>
      <c r="I293" s="9"/>
      <c r="L293" s="41" t="s">
        <v>670</v>
      </c>
      <c r="M293" s="32"/>
      <c r="N293" s="32"/>
      <c r="O293" s="32"/>
      <c r="P293" s="33">
        <f>'Таблиця 1'!J25</f>
        <v>0</v>
      </c>
    </row>
    <row r="294" spans="1:16" ht="16.5">
      <c r="A294" s="22"/>
      <c r="B294" s="19"/>
      <c r="C294" s="20"/>
      <c r="D294" s="19"/>
      <c r="E294" s="27"/>
      <c r="F294" s="19"/>
      <c r="G294" s="24"/>
      <c r="H294" s="19"/>
      <c r="I294" s="19"/>
      <c r="L294" s="39" t="s">
        <v>689</v>
      </c>
      <c r="M294" s="9"/>
      <c r="N294" s="9"/>
      <c r="O294" s="9"/>
      <c r="P294" s="10">
        <f>SUM('Таблиця 1'!E31:E42)</f>
        <v>12</v>
      </c>
    </row>
    <row r="295" spans="1:16" ht="16.5">
      <c r="A295" s="25"/>
      <c r="B295" s="1"/>
      <c r="C295" s="26"/>
      <c r="D295" s="1"/>
      <c r="E295" s="27"/>
      <c r="F295" s="1"/>
      <c r="G295" s="9"/>
      <c r="H295" s="9"/>
      <c r="I295" s="9"/>
      <c r="L295" s="40" t="s">
        <v>688</v>
      </c>
      <c r="M295" s="11"/>
      <c r="N295" s="11"/>
      <c r="O295" s="11"/>
      <c r="P295" s="12">
        <f>'Таблиця 1'!E30</f>
        <v>12</v>
      </c>
    </row>
    <row r="296" spans="1:16" ht="16.5">
      <c r="A296" s="28"/>
      <c r="B296" s="29"/>
      <c r="C296" s="30"/>
      <c r="D296" s="29"/>
      <c r="E296" s="27"/>
      <c r="F296" s="1"/>
      <c r="G296" s="9"/>
      <c r="H296" s="9"/>
      <c r="I296" s="9"/>
      <c r="L296" s="39" t="s">
        <v>690</v>
      </c>
      <c r="M296" s="9"/>
      <c r="N296" s="9"/>
      <c r="O296" s="9"/>
      <c r="P296" s="10">
        <f>SUM('Таблиця 1'!F31:F42)</f>
        <v>12</v>
      </c>
    </row>
    <row r="297" spans="1:16" ht="16.5">
      <c r="A297" s="22"/>
      <c r="B297" s="19"/>
      <c r="C297" s="20"/>
      <c r="D297" s="19"/>
      <c r="E297" s="27"/>
      <c r="F297" s="19"/>
      <c r="G297" s="24"/>
      <c r="H297" s="19"/>
      <c r="I297" s="19"/>
      <c r="L297" s="40" t="s">
        <v>688</v>
      </c>
      <c r="M297" s="11"/>
      <c r="N297" s="11"/>
      <c r="O297" s="11"/>
      <c r="P297" s="12">
        <f>'Таблиця 1'!F30</f>
        <v>12</v>
      </c>
    </row>
    <row r="298" spans="1:16" ht="16.5">
      <c r="A298" s="25"/>
      <c r="B298" s="1"/>
      <c r="C298" s="26"/>
      <c r="D298" s="1"/>
      <c r="E298" s="27"/>
      <c r="F298" s="1"/>
      <c r="G298" s="9"/>
      <c r="H298" s="9"/>
      <c r="I298" s="9"/>
      <c r="L298" s="39" t="s">
        <v>691</v>
      </c>
      <c r="M298" s="9"/>
      <c r="N298" s="9"/>
      <c r="O298" s="9"/>
      <c r="P298" s="10">
        <f>SUM('Таблиця 1'!G31:G42)</f>
        <v>2</v>
      </c>
    </row>
    <row r="299" spans="1:16" ht="16.5">
      <c r="A299" s="28"/>
      <c r="B299" s="29"/>
      <c r="C299" s="30"/>
      <c r="D299" s="29"/>
      <c r="E299" s="27"/>
      <c r="F299" s="1"/>
      <c r="G299" s="9"/>
      <c r="H299" s="9"/>
      <c r="I299" s="9"/>
      <c r="L299" s="40" t="s">
        <v>688</v>
      </c>
      <c r="M299" s="11"/>
      <c r="N299" s="11"/>
      <c r="O299" s="11"/>
      <c r="P299" s="12">
        <f>'Таблиця 1'!G30</f>
        <v>2</v>
      </c>
    </row>
    <row r="300" spans="1:16" ht="16.5">
      <c r="A300" s="22"/>
      <c r="B300" s="19"/>
      <c r="C300" s="20"/>
      <c r="D300" s="19"/>
      <c r="E300" s="27"/>
      <c r="F300" s="19"/>
      <c r="G300" s="24"/>
      <c r="H300" s="19"/>
      <c r="I300" s="19"/>
      <c r="L300" s="39" t="s">
        <v>692</v>
      </c>
      <c r="M300" s="9"/>
      <c r="N300" s="9"/>
      <c r="O300" s="9"/>
      <c r="P300" s="10">
        <f>SUM('Таблиця 1'!H31:H42)</f>
        <v>2</v>
      </c>
    </row>
    <row r="301" spans="1:16" ht="16.5">
      <c r="A301" s="25"/>
      <c r="B301" s="1"/>
      <c r="C301" s="26"/>
      <c r="D301" s="1"/>
      <c r="E301" s="27"/>
      <c r="F301" s="1"/>
      <c r="G301" s="9"/>
      <c r="H301" s="9"/>
      <c r="I301" s="9"/>
      <c r="L301" s="40" t="s">
        <v>688</v>
      </c>
      <c r="M301" s="11"/>
      <c r="N301" s="11"/>
      <c r="O301" s="11"/>
      <c r="P301" s="12">
        <f>'Таблиця 1'!H30</f>
        <v>2</v>
      </c>
    </row>
    <row r="302" spans="1:16" ht="16.5">
      <c r="A302" s="28"/>
      <c r="B302" s="29"/>
      <c r="C302" s="30"/>
      <c r="D302" s="29"/>
      <c r="E302" s="27"/>
      <c r="F302" s="1"/>
      <c r="G302" s="9"/>
      <c r="H302" s="9"/>
      <c r="I302" s="9"/>
      <c r="L302" s="39" t="s">
        <v>693</v>
      </c>
      <c r="M302" s="9"/>
      <c r="N302" s="9"/>
      <c r="O302" s="9"/>
      <c r="P302" s="10">
        <f>SUM('Таблиця 1'!I31:I42)</f>
        <v>120</v>
      </c>
    </row>
    <row r="303" spans="1:16" ht="16.5">
      <c r="A303" s="22"/>
      <c r="B303" s="19"/>
      <c r="C303" s="20"/>
      <c r="D303" s="19"/>
      <c r="E303" s="27"/>
      <c r="F303" s="19"/>
      <c r="G303" s="24"/>
      <c r="H303" s="19"/>
      <c r="I303" s="19"/>
      <c r="L303" s="40" t="s">
        <v>688</v>
      </c>
      <c r="M303" s="11"/>
      <c r="N303" s="11"/>
      <c r="O303" s="11"/>
      <c r="P303" s="12">
        <f>'Таблиця 1'!I30</f>
        <v>120</v>
      </c>
    </row>
    <row r="304" spans="1:16" ht="16.5">
      <c r="A304" s="25"/>
      <c r="B304" s="1"/>
      <c r="C304" s="26"/>
      <c r="D304" s="1"/>
      <c r="E304" s="27"/>
      <c r="F304" s="1"/>
      <c r="G304" s="9"/>
      <c r="H304" s="9"/>
      <c r="I304" s="9"/>
      <c r="L304" s="39" t="s">
        <v>694</v>
      </c>
      <c r="M304" s="9"/>
      <c r="N304" s="9"/>
      <c r="O304" s="9"/>
      <c r="P304" s="10">
        <f>SUM('Таблиця 1'!J31:J42)</f>
        <v>119</v>
      </c>
    </row>
    <row r="305" spans="1:16" ht="17.25" thickBot="1">
      <c r="A305" s="28"/>
      <c r="B305" s="29"/>
      <c r="C305" s="30"/>
      <c r="D305" s="29"/>
      <c r="E305" s="27"/>
      <c r="F305" s="1"/>
      <c r="G305" s="9"/>
      <c r="H305" s="9"/>
      <c r="I305" s="9"/>
      <c r="L305" s="41" t="s">
        <v>688</v>
      </c>
      <c r="M305" s="32"/>
      <c r="N305" s="32"/>
      <c r="O305" s="32"/>
      <c r="P305" s="33">
        <f>'Таблиця 1'!J30</f>
        <v>119</v>
      </c>
    </row>
    <row r="306" spans="1:16" ht="16.5">
      <c r="A306" s="22"/>
      <c r="B306" s="19"/>
      <c r="C306" s="20"/>
      <c r="D306" s="19"/>
      <c r="E306" s="27"/>
      <c r="F306" s="19"/>
      <c r="G306" s="24"/>
      <c r="H306" s="19"/>
      <c r="I306" s="19"/>
      <c r="L306" s="39" t="s">
        <v>695</v>
      </c>
      <c r="M306" s="9"/>
      <c r="N306" s="9"/>
      <c r="O306" s="9"/>
      <c r="P306" s="10">
        <f>'Таб 1'!E2+'Таб 1'!E8</f>
        <v>12</v>
      </c>
    </row>
    <row r="307" spans="1:16" ht="16.5">
      <c r="A307" s="25"/>
      <c r="B307" s="1"/>
      <c r="C307" s="26"/>
      <c r="D307" s="1"/>
      <c r="E307" s="27"/>
      <c r="F307" s="1"/>
      <c r="G307" s="9"/>
      <c r="H307" s="9"/>
      <c r="I307" s="9"/>
      <c r="L307" s="40" t="s">
        <v>688</v>
      </c>
      <c r="M307" s="11"/>
      <c r="N307" s="11"/>
      <c r="O307" s="11"/>
      <c r="P307" s="12">
        <f>'Таблиця 1'!E30</f>
        <v>12</v>
      </c>
    </row>
    <row r="308" spans="1:16" ht="16.5">
      <c r="A308" s="28"/>
      <c r="B308" s="29"/>
      <c r="C308" s="30"/>
      <c r="D308" s="29"/>
      <c r="E308" s="27"/>
      <c r="F308" s="1"/>
      <c r="G308" s="9"/>
      <c r="H308" s="9"/>
      <c r="I308" s="9"/>
      <c r="L308" s="39" t="s">
        <v>696</v>
      </c>
      <c r="M308" s="9"/>
      <c r="N308" s="9"/>
      <c r="O308" s="9"/>
      <c r="P308" s="10">
        <f>'Таб 1'!F2+'Таб 1'!F8</f>
        <v>12</v>
      </c>
    </row>
    <row r="309" spans="1:16" ht="16.5">
      <c r="A309" s="22"/>
      <c r="B309" s="19"/>
      <c r="C309" s="20"/>
      <c r="D309" s="19"/>
      <c r="E309" s="27"/>
      <c r="F309" s="19"/>
      <c r="G309" s="24"/>
      <c r="H309" s="19"/>
      <c r="I309" s="19"/>
      <c r="L309" s="40" t="s">
        <v>688</v>
      </c>
      <c r="M309" s="11"/>
      <c r="N309" s="11"/>
      <c r="O309" s="11"/>
      <c r="P309" s="12">
        <f>'Таблиця 1'!F30</f>
        <v>12</v>
      </c>
    </row>
    <row r="310" spans="1:16" ht="16.5">
      <c r="A310" s="25"/>
      <c r="B310" s="1"/>
      <c r="C310" s="26"/>
      <c r="D310" s="1"/>
      <c r="E310" s="27"/>
      <c r="F310" s="1"/>
      <c r="G310" s="9"/>
      <c r="H310" s="9"/>
      <c r="I310" s="9"/>
      <c r="L310" s="39" t="s">
        <v>697</v>
      </c>
      <c r="M310" s="9"/>
      <c r="N310" s="9"/>
      <c r="O310" s="9"/>
      <c r="P310" s="10">
        <f>'Таб 1'!G2+'Таб 1'!G8</f>
        <v>2</v>
      </c>
    </row>
    <row r="311" spans="1:16" ht="16.5">
      <c r="A311" s="28"/>
      <c r="B311" s="29"/>
      <c r="C311" s="30"/>
      <c r="D311" s="29"/>
      <c r="E311" s="27"/>
      <c r="F311" s="1"/>
      <c r="G311" s="9"/>
      <c r="H311" s="9"/>
      <c r="I311" s="9"/>
      <c r="L311" s="40" t="s">
        <v>688</v>
      </c>
      <c r="M311" s="11"/>
      <c r="N311" s="11"/>
      <c r="O311" s="11"/>
      <c r="P311" s="12">
        <f>'Таблиця 1'!G30</f>
        <v>2</v>
      </c>
    </row>
    <row r="312" spans="1:16" ht="16.5">
      <c r="A312" s="22"/>
      <c r="B312" s="19"/>
      <c r="C312" s="20"/>
      <c r="D312" s="19"/>
      <c r="E312" s="27"/>
      <c r="F312" s="19"/>
      <c r="G312" s="24"/>
      <c r="H312" s="19"/>
      <c r="I312" s="19"/>
      <c r="L312" s="39" t="s">
        <v>704</v>
      </c>
      <c r="M312" s="9"/>
      <c r="N312" s="9"/>
      <c r="O312" s="9"/>
      <c r="P312" s="10">
        <f>'Таб 1'!H2+'Таб 1'!H8</f>
        <v>2</v>
      </c>
    </row>
    <row r="313" spans="1:16" ht="16.5">
      <c r="A313" s="25"/>
      <c r="B313" s="1"/>
      <c r="C313" s="26"/>
      <c r="D313" s="1"/>
      <c r="E313" s="27"/>
      <c r="F313" s="1"/>
      <c r="G313" s="9"/>
      <c r="H313" s="9"/>
      <c r="I313" s="9"/>
      <c r="L313" s="40" t="s">
        <v>688</v>
      </c>
      <c r="M313" s="11"/>
      <c r="N313" s="11"/>
      <c r="O313" s="11"/>
      <c r="P313" s="12">
        <f>'Таблиця 1'!H30</f>
        <v>2</v>
      </c>
    </row>
    <row r="314" spans="1:16" ht="16.5">
      <c r="A314" s="28"/>
      <c r="B314" s="29"/>
      <c r="C314" s="30"/>
      <c r="D314" s="29"/>
      <c r="E314" s="27"/>
      <c r="F314" s="1"/>
      <c r="G314" s="9"/>
      <c r="H314" s="9"/>
      <c r="I314" s="9"/>
      <c r="L314" s="39" t="s">
        <v>705</v>
      </c>
      <c r="M314" s="9"/>
      <c r="N314" s="9"/>
      <c r="O314" s="9"/>
      <c r="P314" s="10">
        <f>'Таб 1'!I2+'Таб 1'!I8</f>
        <v>120</v>
      </c>
    </row>
    <row r="315" spans="1:16" ht="16.5">
      <c r="A315" s="22"/>
      <c r="B315" s="19"/>
      <c r="C315" s="20"/>
      <c r="D315" s="19"/>
      <c r="E315" s="27"/>
      <c r="F315" s="19"/>
      <c r="G315" s="24"/>
      <c r="H315" s="19"/>
      <c r="I315" s="19"/>
      <c r="L315" s="40" t="s">
        <v>688</v>
      </c>
      <c r="M315" s="11"/>
      <c r="N315" s="11"/>
      <c r="O315" s="11"/>
      <c r="P315" s="12">
        <f>'Таблиця 1'!I30</f>
        <v>120</v>
      </c>
    </row>
    <row r="316" spans="1:16" ht="16.5">
      <c r="A316" s="25"/>
      <c r="B316" s="1"/>
      <c r="C316" s="26"/>
      <c r="D316" s="1"/>
      <c r="E316" s="27"/>
      <c r="F316" s="1"/>
      <c r="G316" s="9"/>
      <c r="H316" s="9"/>
      <c r="I316" s="9"/>
      <c r="L316" s="39" t="s">
        <v>706</v>
      </c>
      <c r="M316" s="9"/>
      <c r="N316" s="9"/>
      <c r="O316" s="9"/>
      <c r="P316" s="10">
        <f>'Таб 1'!J2+'Таб 1'!J8</f>
        <v>119</v>
      </c>
    </row>
    <row r="317" spans="1:16" ht="17.25" thickBot="1">
      <c r="A317" s="28"/>
      <c r="B317" s="29"/>
      <c r="C317" s="30"/>
      <c r="D317" s="29"/>
      <c r="E317" s="27"/>
      <c r="F317" s="1"/>
      <c r="G317" s="9"/>
      <c r="H317" s="9"/>
      <c r="I317" s="9"/>
      <c r="L317" s="41" t="s">
        <v>688</v>
      </c>
      <c r="M317" s="32"/>
      <c r="N317" s="32"/>
      <c r="O317" s="32"/>
      <c r="P317" s="33">
        <f>'Таблиця 1'!J30</f>
        <v>119</v>
      </c>
    </row>
    <row r="318" spans="1:16" ht="16.5">
      <c r="A318" s="22"/>
      <c r="B318" s="19"/>
      <c r="C318" s="20"/>
      <c r="D318" s="19"/>
      <c r="E318" s="27"/>
      <c r="F318" s="19"/>
      <c r="G318" s="24"/>
      <c r="H318" s="19"/>
      <c r="I318" s="19"/>
      <c r="L318" s="39" t="s">
        <v>708</v>
      </c>
      <c r="M318" s="9"/>
      <c r="N318" s="9"/>
      <c r="O318" s="9"/>
      <c r="P318" s="10">
        <f>SUM('Таб 1'!E3:E7)</f>
        <v>10</v>
      </c>
    </row>
    <row r="319" spans="1:16" ht="16.5">
      <c r="A319" s="25"/>
      <c r="B319" s="1"/>
      <c r="C319" s="26"/>
      <c r="D319" s="1"/>
      <c r="E319" s="27"/>
      <c r="F319" s="1"/>
      <c r="G319" s="9"/>
      <c r="H319" s="9"/>
      <c r="I319" s="9"/>
      <c r="L319" s="40" t="s">
        <v>707</v>
      </c>
      <c r="M319" s="11"/>
      <c r="N319" s="11"/>
      <c r="O319" s="11"/>
      <c r="P319" s="12">
        <f>'Таб 1'!E2</f>
        <v>10</v>
      </c>
    </row>
    <row r="320" spans="1:16" ht="16.5">
      <c r="A320" s="28"/>
      <c r="B320" s="29"/>
      <c r="C320" s="30"/>
      <c r="D320" s="29"/>
      <c r="E320" s="27"/>
      <c r="F320" s="1"/>
      <c r="G320" s="9"/>
      <c r="H320" s="9"/>
      <c r="I320" s="9"/>
      <c r="L320" s="39" t="s">
        <v>709</v>
      </c>
      <c r="M320" s="9"/>
      <c r="N320" s="9"/>
      <c r="O320" s="9"/>
      <c r="P320" s="10">
        <f>SUM('Таб 1'!F3:F7)</f>
        <v>10</v>
      </c>
    </row>
    <row r="321" spans="1:16" ht="16.5">
      <c r="A321" s="22"/>
      <c r="B321" s="19"/>
      <c r="C321" s="20"/>
      <c r="D321" s="19"/>
      <c r="E321" s="27"/>
      <c r="F321" s="19"/>
      <c r="G321" s="24"/>
      <c r="H321" s="19"/>
      <c r="I321" s="19"/>
      <c r="L321" s="40" t="s">
        <v>707</v>
      </c>
      <c r="M321" s="11"/>
      <c r="N321" s="11"/>
      <c r="O321" s="11"/>
      <c r="P321" s="12">
        <f>'Таб 1'!F2</f>
        <v>10</v>
      </c>
    </row>
    <row r="322" spans="1:16" ht="16.5">
      <c r="A322" s="25"/>
      <c r="B322" s="1"/>
      <c r="C322" s="26"/>
      <c r="D322" s="1"/>
      <c r="E322" s="27"/>
      <c r="F322" s="1"/>
      <c r="G322" s="9"/>
      <c r="H322" s="9"/>
      <c r="I322" s="9"/>
      <c r="L322" s="39" t="s">
        <v>710</v>
      </c>
      <c r="M322" s="9"/>
      <c r="N322" s="9"/>
      <c r="O322" s="9"/>
      <c r="P322" s="10">
        <f>SUM('Таб 1'!G3:G7)</f>
        <v>1</v>
      </c>
    </row>
    <row r="323" spans="1:16" ht="16.5">
      <c r="A323" s="28"/>
      <c r="B323" s="29"/>
      <c r="C323" s="30"/>
      <c r="D323" s="29"/>
      <c r="E323" s="27"/>
      <c r="F323" s="1"/>
      <c r="G323" s="9"/>
      <c r="H323" s="9"/>
      <c r="I323" s="9"/>
      <c r="L323" s="40" t="s">
        <v>707</v>
      </c>
      <c r="M323" s="11"/>
      <c r="N323" s="11"/>
      <c r="O323" s="11"/>
      <c r="P323" s="12">
        <f>'Таб 1'!G2</f>
        <v>1</v>
      </c>
    </row>
    <row r="324" spans="1:16" ht="16.5">
      <c r="A324" s="22"/>
      <c r="B324" s="19"/>
      <c r="C324" s="20"/>
      <c r="D324" s="19"/>
      <c r="E324" s="27"/>
      <c r="F324" s="19"/>
      <c r="G324" s="24"/>
      <c r="H324" s="19"/>
      <c r="I324" s="19"/>
      <c r="L324" s="39" t="s">
        <v>711</v>
      </c>
      <c r="M324" s="9"/>
      <c r="N324" s="9"/>
      <c r="O324" s="9"/>
      <c r="P324" s="10">
        <f>SUM('Таб 1'!H3:H7)</f>
        <v>1</v>
      </c>
    </row>
    <row r="325" spans="1:16" ht="16.5">
      <c r="A325" s="25"/>
      <c r="B325" s="1"/>
      <c r="C325" s="26"/>
      <c r="D325" s="1"/>
      <c r="E325" s="27"/>
      <c r="F325" s="1"/>
      <c r="G325" s="9"/>
      <c r="H325" s="9"/>
      <c r="I325" s="9"/>
      <c r="L325" s="40" t="s">
        <v>707</v>
      </c>
      <c r="M325" s="11"/>
      <c r="N325" s="11"/>
      <c r="O325" s="11"/>
      <c r="P325" s="12">
        <f>'Таб 1'!H2</f>
        <v>1</v>
      </c>
    </row>
    <row r="326" spans="1:16" ht="16.5">
      <c r="A326" s="28"/>
      <c r="B326" s="29"/>
      <c r="C326" s="30"/>
      <c r="D326" s="29"/>
      <c r="E326" s="27"/>
      <c r="F326" s="1"/>
      <c r="G326" s="9"/>
      <c r="H326" s="9"/>
      <c r="I326" s="9"/>
      <c r="L326" s="39" t="s">
        <v>712</v>
      </c>
      <c r="M326" s="9"/>
      <c r="N326" s="9"/>
      <c r="O326" s="9"/>
      <c r="P326" s="10">
        <f>SUM('Таб 1'!I3:I7)</f>
        <v>111</v>
      </c>
    </row>
    <row r="327" spans="1:16" ht="16.5">
      <c r="A327" s="22"/>
      <c r="B327" s="19"/>
      <c r="C327" s="20"/>
      <c r="D327" s="19"/>
      <c r="E327" s="27"/>
      <c r="F327" s="19"/>
      <c r="G327" s="24"/>
      <c r="H327" s="19"/>
      <c r="I327" s="19"/>
      <c r="L327" s="40" t="s">
        <v>707</v>
      </c>
      <c r="M327" s="11"/>
      <c r="N327" s="11"/>
      <c r="O327" s="11"/>
      <c r="P327" s="12">
        <f>'Таб 1'!I2</f>
        <v>111</v>
      </c>
    </row>
    <row r="328" spans="1:16" ht="16.5">
      <c r="A328" s="25"/>
      <c r="B328" s="1"/>
      <c r="C328" s="26"/>
      <c r="D328" s="1"/>
      <c r="E328" s="27"/>
      <c r="F328" s="1"/>
      <c r="G328" s="9"/>
      <c r="H328" s="9"/>
      <c r="I328" s="9"/>
      <c r="L328" s="39" t="s">
        <v>713</v>
      </c>
      <c r="M328" s="9"/>
      <c r="N328" s="9"/>
      <c r="O328" s="9"/>
      <c r="P328" s="223">
        <f>SUM('Таб 1'!J3:J7)</f>
        <v>110</v>
      </c>
    </row>
    <row r="329" spans="1:16" ht="17.25" thickBot="1">
      <c r="A329" s="28"/>
      <c r="B329" s="29"/>
      <c r="C329" s="30"/>
      <c r="D329" s="29"/>
      <c r="E329" s="27"/>
      <c r="F329" s="1"/>
      <c r="G329" s="9"/>
      <c r="H329" s="9"/>
      <c r="I329" s="9"/>
      <c r="L329" s="41" t="s">
        <v>707</v>
      </c>
      <c r="M329" s="32"/>
      <c r="N329" s="32"/>
      <c r="O329" s="32"/>
      <c r="P329" s="33">
        <f>'Таб 1'!J2</f>
        <v>110</v>
      </c>
    </row>
    <row r="330" spans="1:16" ht="16.5">
      <c r="A330" s="22"/>
      <c r="B330" s="19"/>
      <c r="C330" s="20"/>
      <c r="D330" s="19"/>
      <c r="E330" s="27"/>
      <c r="F330" s="19"/>
      <c r="G330" s="24"/>
      <c r="H330" s="19"/>
      <c r="I330" s="19"/>
      <c r="L330" s="39" t="s">
        <v>715</v>
      </c>
      <c r="M330" s="9"/>
      <c r="N330" s="9"/>
      <c r="O330" s="9"/>
      <c r="P330" s="10">
        <f>SUM('Таб 1'!E9:E12)</f>
        <v>2</v>
      </c>
    </row>
    <row r="331" spans="1:16" ht="16.5">
      <c r="A331" s="25"/>
      <c r="B331" s="1"/>
      <c r="C331" s="26"/>
      <c r="D331" s="1"/>
      <c r="E331" s="27"/>
      <c r="F331" s="1"/>
      <c r="G331" s="9"/>
      <c r="H331" s="9"/>
      <c r="I331" s="9"/>
      <c r="L331" s="40" t="s">
        <v>714</v>
      </c>
      <c r="M331" s="11"/>
      <c r="N331" s="11"/>
      <c r="O331" s="11"/>
      <c r="P331" s="12">
        <f>'Таб 1'!E8</f>
        <v>2</v>
      </c>
    </row>
    <row r="332" spans="1:16" ht="16.5">
      <c r="A332" s="28"/>
      <c r="B332" s="29"/>
      <c r="C332" s="30"/>
      <c r="D332" s="29"/>
      <c r="E332" s="27"/>
      <c r="F332" s="1"/>
      <c r="G332" s="9"/>
      <c r="H332" s="9"/>
      <c r="I332" s="9"/>
      <c r="L332" s="39" t="s">
        <v>716</v>
      </c>
      <c r="M332" s="9"/>
      <c r="N332" s="9"/>
      <c r="O332" s="9"/>
      <c r="P332" s="10">
        <f>SUM('Таб 1'!F9:F12)</f>
        <v>2</v>
      </c>
    </row>
    <row r="333" spans="1:16" ht="16.5">
      <c r="A333" s="22"/>
      <c r="B333" s="19"/>
      <c r="C333" s="20"/>
      <c r="D333" s="19"/>
      <c r="E333" s="27"/>
      <c r="F333" s="19"/>
      <c r="G333" s="24"/>
      <c r="H333" s="19"/>
      <c r="I333" s="19"/>
      <c r="L333" s="40" t="s">
        <v>714</v>
      </c>
      <c r="M333" s="11"/>
      <c r="N333" s="11"/>
      <c r="O333" s="11"/>
      <c r="P333" s="12">
        <f>'Таб 1'!F8</f>
        <v>2</v>
      </c>
    </row>
    <row r="334" spans="1:16" ht="16.5">
      <c r="A334" s="25"/>
      <c r="B334" s="1"/>
      <c r="C334" s="26"/>
      <c r="D334" s="1"/>
      <c r="E334" s="27"/>
      <c r="F334" s="1"/>
      <c r="G334" s="9"/>
      <c r="H334" s="9"/>
      <c r="I334" s="9"/>
      <c r="L334" s="39" t="s">
        <v>717</v>
      </c>
      <c r="M334" s="9"/>
      <c r="N334" s="9"/>
      <c r="O334" s="9"/>
      <c r="P334" s="10">
        <f>SUM('Таб 1'!G9:G12)</f>
        <v>1</v>
      </c>
    </row>
    <row r="335" spans="1:16" ht="16.5">
      <c r="A335" s="28"/>
      <c r="B335" s="29"/>
      <c r="C335" s="30"/>
      <c r="D335" s="29"/>
      <c r="E335" s="27"/>
      <c r="F335" s="1"/>
      <c r="G335" s="9"/>
      <c r="H335" s="9"/>
      <c r="I335" s="9"/>
      <c r="L335" s="40" t="s">
        <v>714</v>
      </c>
      <c r="M335" s="11"/>
      <c r="N335" s="11"/>
      <c r="O335" s="11"/>
      <c r="P335" s="12">
        <f>'Таб 1'!G8</f>
        <v>1</v>
      </c>
    </row>
    <row r="336" spans="1:16" ht="16.5">
      <c r="A336" s="22"/>
      <c r="B336" s="19"/>
      <c r="C336" s="20"/>
      <c r="D336" s="19"/>
      <c r="E336" s="27"/>
      <c r="F336" s="19"/>
      <c r="G336" s="24"/>
      <c r="H336" s="19"/>
      <c r="I336" s="19"/>
      <c r="L336" s="39" t="s">
        <v>718</v>
      </c>
      <c r="M336" s="9"/>
      <c r="N336" s="9"/>
      <c r="O336" s="9"/>
      <c r="P336" s="10">
        <f>SUM('Таб 1'!H9:H12)</f>
        <v>1</v>
      </c>
    </row>
    <row r="337" spans="1:16" ht="16.5">
      <c r="A337" s="25"/>
      <c r="B337" s="1"/>
      <c r="C337" s="26"/>
      <c r="D337" s="1"/>
      <c r="E337" s="27"/>
      <c r="F337" s="1"/>
      <c r="G337" s="9"/>
      <c r="H337" s="9"/>
      <c r="I337" s="9"/>
      <c r="L337" s="40" t="s">
        <v>714</v>
      </c>
      <c r="M337" s="11"/>
      <c r="N337" s="11"/>
      <c r="O337" s="11"/>
      <c r="P337" s="12">
        <f>'Таб 1'!H8</f>
        <v>1</v>
      </c>
    </row>
    <row r="338" spans="1:16" ht="16.5">
      <c r="A338" s="28"/>
      <c r="B338" s="29"/>
      <c r="C338" s="30"/>
      <c r="D338" s="29"/>
      <c r="E338" s="27"/>
      <c r="F338" s="1"/>
      <c r="G338" s="9"/>
      <c r="H338" s="9"/>
      <c r="I338" s="9"/>
      <c r="L338" s="39" t="s">
        <v>719</v>
      </c>
      <c r="M338" s="9"/>
      <c r="N338" s="9"/>
      <c r="O338" s="9"/>
      <c r="P338" s="10">
        <f>SUM('Таб 1'!I9:I12)</f>
        <v>9</v>
      </c>
    </row>
    <row r="339" spans="1:16" ht="16.5">
      <c r="A339" s="22"/>
      <c r="B339" s="19"/>
      <c r="C339" s="20"/>
      <c r="D339" s="19"/>
      <c r="E339" s="27"/>
      <c r="F339" s="19"/>
      <c r="G339" s="24"/>
      <c r="H339" s="19"/>
      <c r="I339" s="19"/>
      <c r="L339" s="40" t="s">
        <v>714</v>
      </c>
      <c r="M339" s="11"/>
      <c r="N339" s="11"/>
      <c r="O339" s="11"/>
      <c r="P339" s="12">
        <f>'Таб 1'!I8</f>
        <v>9</v>
      </c>
    </row>
    <row r="340" spans="1:16" ht="16.5">
      <c r="A340" s="25"/>
      <c r="B340" s="1"/>
      <c r="C340" s="26"/>
      <c r="D340" s="1"/>
      <c r="E340" s="27"/>
      <c r="F340" s="1"/>
      <c r="G340" s="9"/>
      <c r="H340" s="9"/>
      <c r="I340" s="9"/>
      <c r="L340" s="39" t="s">
        <v>720</v>
      </c>
      <c r="M340" s="9"/>
      <c r="N340" s="9"/>
      <c r="O340" s="9"/>
      <c r="P340" s="223">
        <f>SUM('Таб 1'!J9:J12)</f>
        <v>9</v>
      </c>
    </row>
    <row r="341" spans="1:16" ht="17.25" thickBot="1">
      <c r="A341" s="28"/>
      <c r="B341" s="29"/>
      <c r="C341" s="30"/>
      <c r="D341" s="29"/>
      <c r="E341" s="27"/>
      <c r="F341" s="1"/>
      <c r="G341" s="9"/>
      <c r="H341" s="9"/>
      <c r="I341" s="9"/>
      <c r="L341" s="41" t="s">
        <v>714</v>
      </c>
      <c r="M341" s="32"/>
      <c r="N341" s="32"/>
      <c r="O341" s="32"/>
      <c r="P341" s="33">
        <f>'Таб 1'!J8</f>
        <v>9</v>
      </c>
    </row>
    <row r="342" spans="1:16" ht="16.5">
      <c r="A342" s="22"/>
      <c r="B342" s="19"/>
      <c r="C342" s="20"/>
      <c r="D342" s="19"/>
      <c r="E342" s="27"/>
      <c r="F342" s="19"/>
      <c r="G342" s="24"/>
      <c r="H342" s="19"/>
      <c r="I342" s="19"/>
      <c r="L342" s="39" t="s">
        <v>721</v>
      </c>
      <c r="M342" s="9"/>
      <c r="N342" s="9"/>
      <c r="O342" s="9"/>
      <c r="P342" s="10">
        <f>'Таб 1'!E14+'Таб 1'!E18</f>
        <v>0</v>
      </c>
    </row>
    <row r="343" spans="1:16" ht="16.5">
      <c r="A343" s="25"/>
      <c r="B343" s="1"/>
      <c r="C343" s="26"/>
      <c r="D343" s="1"/>
      <c r="E343" s="27"/>
      <c r="F343" s="1"/>
      <c r="G343" s="9"/>
      <c r="H343" s="9"/>
      <c r="I343" s="9"/>
      <c r="L343" s="40" t="s">
        <v>722</v>
      </c>
      <c r="M343" s="11"/>
      <c r="N343" s="11"/>
      <c r="O343" s="11"/>
      <c r="P343" s="12">
        <f>'Таб 1'!E13</f>
        <v>0</v>
      </c>
    </row>
    <row r="344" spans="1:16" ht="16.5">
      <c r="A344" s="28"/>
      <c r="B344" s="29"/>
      <c r="C344" s="30"/>
      <c r="D344" s="29"/>
      <c r="E344" s="27"/>
      <c r="F344" s="1"/>
      <c r="G344" s="9"/>
      <c r="H344" s="9"/>
      <c r="I344" s="9"/>
      <c r="L344" s="39" t="s">
        <v>723</v>
      </c>
      <c r="M344" s="9"/>
      <c r="N344" s="9"/>
      <c r="O344" s="9"/>
      <c r="P344" s="10">
        <f>'Таб 1'!F14+'Таб 1'!F18</f>
        <v>0</v>
      </c>
    </row>
    <row r="345" spans="1:16" ht="16.5">
      <c r="A345" s="22"/>
      <c r="B345" s="19"/>
      <c r="C345" s="20"/>
      <c r="D345" s="19"/>
      <c r="E345" s="27"/>
      <c r="F345" s="19"/>
      <c r="G345" s="24"/>
      <c r="H345" s="19"/>
      <c r="I345" s="19"/>
      <c r="L345" s="40" t="s">
        <v>722</v>
      </c>
      <c r="M345" s="11"/>
      <c r="N345" s="11"/>
      <c r="O345" s="11"/>
      <c r="P345" s="12">
        <f>'Таб 1'!F13</f>
        <v>0</v>
      </c>
    </row>
    <row r="346" spans="1:16" ht="16.5">
      <c r="A346" s="25"/>
      <c r="B346" s="1"/>
      <c r="C346" s="26"/>
      <c r="D346" s="1"/>
      <c r="E346" s="27"/>
      <c r="F346" s="1"/>
      <c r="G346" s="9"/>
      <c r="H346" s="9"/>
      <c r="I346" s="9"/>
      <c r="L346" s="39" t="s">
        <v>724</v>
      </c>
      <c r="M346" s="9"/>
      <c r="N346" s="9"/>
      <c r="O346" s="9"/>
      <c r="P346" s="10">
        <f>'Таб 1'!G14+'Таб 1'!G18</f>
        <v>0</v>
      </c>
    </row>
    <row r="347" spans="1:16" ht="16.5">
      <c r="A347" s="28"/>
      <c r="B347" s="29"/>
      <c r="C347" s="30"/>
      <c r="D347" s="29"/>
      <c r="E347" s="27"/>
      <c r="F347" s="1"/>
      <c r="G347" s="9"/>
      <c r="H347" s="9"/>
      <c r="I347" s="9"/>
      <c r="L347" s="40" t="s">
        <v>722</v>
      </c>
      <c r="M347" s="11"/>
      <c r="N347" s="11"/>
      <c r="O347" s="11"/>
      <c r="P347" s="12">
        <f>'Таб 1'!G13</f>
        <v>0</v>
      </c>
    </row>
    <row r="348" spans="1:16" ht="16.5">
      <c r="A348" s="22"/>
      <c r="B348" s="19"/>
      <c r="C348" s="20"/>
      <c r="D348" s="19"/>
      <c r="E348" s="27"/>
      <c r="F348" s="19"/>
      <c r="G348" s="24"/>
      <c r="H348" s="19"/>
      <c r="I348" s="19"/>
      <c r="L348" s="39" t="s">
        <v>725</v>
      </c>
      <c r="M348" s="9"/>
      <c r="N348" s="9"/>
      <c r="O348" s="9"/>
      <c r="P348" s="10">
        <f>'Таб 1'!H14+'Таб 1'!H18</f>
        <v>0</v>
      </c>
    </row>
    <row r="349" spans="1:16" ht="16.5">
      <c r="A349" s="25"/>
      <c r="B349" s="1"/>
      <c r="C349" s="26"/>
      <c r="D349" s="1"/>
      <c r="E349" s="27"/>
      <c r="F349" s="1"/>
      <c r="G349" s="9"/>
      <c r="H349" s="9"/>
      <c r="I349" s="9"/>
      <c r="L349" s="40" t="s">
        <v>722</v>
      </c>
      <c r="M349" s="11"/>
      <c r="N349" s="11"/>
      <c r="O349" s="11"/>
      <c r="P349" s="12">
        <f>'Таб 1'!H13</f>
        <v>0</v>
      </c>
    </row>
    <row r="350" spans="1:16" ht="16.5">
      <c r="A350" s="28"/>
      <c r="B350" s="29"/>
      <c r="C350" s="30"/>
      <c r="D350" s="29"/>
      <c r="E350" s="27"/>
      <c r="F350" s="1"/>
      <c r="G350" s="9"/>
      <c r="H350" s="9"/>
      <c r="I350" s="9"/>
      <c r="L350" s="39" t="s">
        <v>726</v>
      </c>
      <c r="M350" s="9"/>
      <c r="N350" s="9"/>
      <c r="O350" s="9"/>
      <c r="P350" s="10">
        <f>'Таб 1'!I14+'Таб 1'!I18</f>
        <v>8</v>
      </c>
    </row>
    <row r="351" spans="1:16" ht="16.5">
      <c r="A351" s="22"/>
      <c r="B351" s="19"/>
      <c r="C351" s="20"/>
      <c r="D351" s="19"/>
      <c r="E351" s="27"/>
      <c r="F351" s="19"/>
      <c r="G351" s="24"/>
      <c r="H351" s="19"/>
      <c r="I351" s="19"/>
      <c r="L351" s="40" t="s">
        <v>722</v>
      </c>
      <c r="M351" s="11"/>
      <c r="N351" s="11"/>
      <c r="O351" s="11"/>
      <c r="P351" s="12">
        <f>'Таб 1'!I13</f>
        <v>8</v>
      </c>
    </row>
    <row r="352" spans="1:16" ht="16.5">
      <c r="A352" s="25"/>
      <c r="B352" s="1"/>
      <c r="C352" s="26"/>
      <c r="D352" s="1"/>
      <c r="E352" s="27"/>
      <c r="F352" s="1"/>
      <c r="G352" s="9"/>
      <c r="H352" s="9"/>
      <c r="I352" s="9"/>
      <c r="L352" s="39" t="s">
        <v>727</v>
      </c>
      <c r="M352" s="9"/>
      <c r="N352" s="9"/>
      <c r="O352" s="9"/>
      <c r="P352" s="10">
        <f>'Таб 1'!J14+'Таб 1'!J18</f>
        <v>8</v>
      </c>
    </row>
    <row r="353" spans="1:16" ht="17.25" thickBot="1">
      <c r="A353" s="28"/>
      <c r="B353" s="29"/>
      <c r="C353" s="30"/>
      <c r="D353" s="29"/>
      <c r="E353" s="27"/>
      <c r="F353" s="1"/>
      <c r="G353" s="9"/>
      <c r="H353" s="9"/>
      <c r="I353" s="9"/>
      <c r="L353" s="41" t="s">
        <v>722</v>
      </c>
      <c r="M353" s="32"/>
      <c r="N353" s="32"/>
      <c r="O353" s="32"/>
      <c r="P353" s="33">
        <f>'Таб 1'!J13</f>
        <v>8</v>
      </c>
    </row>
    <row r="354" spans="1:16" ht="16.5">
      <c r="A354" s="22"/>
      <c r="B354" s="19"/>
      <c r="C354" s="20"/>
      <c r="D354" s="19"/>
      <c r="E354" s="27"/>
      <c r="F354" s="19"/>
      <c r="G354" s="24"/>
      <c r="H354" s="19"/>
      <c r="I354" s="19"/>
      <c r="L354" s="39" t="s">
        <v>729</v>
      </c>
      <c r="M354" s="9"/>
      <c r="N354" s="9"/>
      <c r="O354" s="9"/>
      <c r="P354" s="10">
        <f>SUM('Таб 1'!E15:E17)</f>
        <v>0</v>
      </c>
    </row>
    <row r="355" spans="1:16" ht="16.5">
      <c r="A355" s="25"/>
      <c r="B355" s="1"/>
      <c r="C355" s="26"/>
      <c r="D355" s="1"/>
      <c r="E355" s="27"/>
      <c r="F355" s="1"/>
      <c r="G355" s="9"/>
      <c r="H355" s="9"/>
      <c r="I355" s="9"/>
      <c r="L355" s="40" t="s">
        <v>728</v>
      </c>
      <c r="M355" s="11"/>
      <c r="N355" s="11"/>
      <c r="O355" s="11"/>
      <c r="P355" s="12">
        <f>'Таб 1'!E14</f>
        <v>0</v>
      </c>
    </row>
    <row r="356" spans="1:16" ht="16.5">
      <c r="A356" s="28"/>
      <c r="B356" s="29"/>
      <c r="C356" s="30"/>
      <c r="D356" s="29"/>
      <c r="E356" s="27"/>
      <c r="F356" s="1"/>
      <c r="G356" s="9"/>
      <c r="H356" s="9"/>
      <c r="I356" s="9"/>
      <c r="L356" s="39" t="s">
        <v>730</v>
      </c>
      <c r="M356" s="9"/>
      <c r="N356" s="9"/>
      <c r="O356" s="9"/>
      <c r="P356" s="10">
        <f>SUM('Таб 1'!F15:F17)</f>
        <v>0</v>
      </c>
    </row>
    <row r="357" spans="1:16" ht="16.5">
      <c r="A357" s="22"/>
      <c r="B357" s="19"/>
      <c r="C357" s="20"/>
      <c r="D357" s="19"/>
      <c r="E357" s="27"/>
      <c r="F357" s="19"/>
      <c r="G357" s="24"/>
      <c r="H357" s="19"/>
      <c r="I357" s="19"/>
      <c r="L357" s="40" t="s">
        <v>728</v>
      </c>
      <c r="M357" s="11"/>
      <c r="N357" s="11"/>
      <c r="O357" s="11"/>
      <c r="P357" s="12">
        <f>'Таб 1'!F14</f>
        <v>0</v>
      </c>
    </row>
    <row r="358" spans="1:16" ht="16.5">
      <c r="A358" s="25"/>
      <c r="B358" s="1"/>
      <c r="C358" s="26"/>
      <c r="D358" s="1"/>
      <c r="E358" s="27"/>
      <c r="F358" s="1"/>
      <c r="G358" s="9"/>
      <c r="H358" s="9"/>
      <c r="I358" s="9"/>
      <c r="L358" s="39" t="s">
        <v>731</v>
      </c>
      <c r="M358" s="9"/>
      <c r="N358" s="9"/>
      <c r="O358" s="9"/>
      <c r="P358" s="10">
        <f>SUM('Таб 1'!G15:G17)</f>
        <v>0</v>
      </c>
    </row>
    <row r="359" spans="1:16" ht="16.5">
      <c r="A359" s="28"/>
      <c r="B359" s="29"/>
      <c r="C359" s="30"/>
      <c r="D359" s="29"/>
      <c r="E359" s="27"/>
      <c r="F359" s="1"/>
      <c r="G359" s="9"/>
      <c r="H359" s="9"/>
      <c r="I359" s="9"/>
      <c r="L359" s="40" t="s">
        <v>728</v>
      </c>
      <c r="M359" s="11"/>
      <c r="N359" s="11"/>
      <c r="O359" s="11"/>
      <c r="P359" s="12">
        <f>'Таб 1'!G14</f>
        <v>0</v>
      </c>
    </row>
    <row r="360" spans="1:16" ht="16.5">
      <c r="A360" s="22"/>
      <c r="B360" s="19"/>
      <c r="C360" s="20"/>
      <c r="D360" s="19"/>
      <c r="E360" s="27"/>
      <c r="F360" s="19"/>
      <c r="G360" s="24"/>
      <c r="H360" s="19"/>
      <c r="I360" s="19"/>
      <c r="L360" s="39" t="s">
        <v>732</v>
      </c>
      <c r="M360" s="9"/>
      <c r="N360" s="9"/>
      <c r="O360" s="9"/>
      <c r="P360" s="10">
        <f>SUM('Таб 1'!H15:H17)</f>
        <v>0</v>
      </c>
    </row>
    <row r="361" spans="1:16" ht="16.5">
      <c r="A361" s="25"/>
      <c r="B361" s="1"/>
      <c r="C361" s="26"/>
      <c r="D361" s="1"/>
      <c r="E361" s="27"/>
      <c r="F361" s="1"/>
      <c r="G361" s="9"/>
      <c r="H361" s="9"/>
      <c r="I361" s="9"/>
      <c r="L361" s="40" t="s">
        <v>728</v>
      </c>
      <c r="M361" s="11"/>
      <c r="N361" s="11"/>
      <c r="O361" s="11"/>
      <c r="P361" s="12">
        <f>'Таб 1'!H14</f>
        <v>0</v>
      </c>
    </row>
    <row r="362" spans="1:16" ht="16.5">
      <c r="A362" s="28"/>
      <c r="B362" s="29"/>
      <c r="C362" s="30"/>
      <c r="D362" s="29"/>
      <c r="E362" s="27"/>
      <c r="F362" s="1"/>
      <c r="G362" s="9"/>
      <c r="H362" s="9"/>
      <c r="I362" s="9"/>
      <c r="L362" s="39" t="s">
        <v>733</v>
      </c>
      <c r="M362" s="9"/>
      <c r="N362" s="9"/>
      <c r="O362" s="9"/>
      <c r="P362" s="10">
        <f>SUM('Таб 1'!I15:I17)</f>
        <v>8</v>
      </c>
    </row>
    <row r="363" spans="1:16" ht="16.5">
      <c r="A363" s="22"/>
      <c r="B363" s="19"/>
      <c r="C363" s="20"/>
      <c r="D363" s="19"/>
      <c r="E363" s="27"/>
      <c r="F363" s="19"/>
      <c r="G363" s="24"/>
      <c r="H363" s="19"/>
      <c r="I363" s="19"/>
      <c r="L363" s="40" t="s">
        <v>728</v>
      </c>
      <c r="M363" s="11"/>
      <c r="N363" s="11"/>
      <c r="O363" s="11"/>
      <c r="P363" s="12">
        <f>'Таб 1'!I14</f>
        <v>8</v>
      </c>
    </row>
    <row r="364" spans="1:16" ht="16.5">
      <c r="A364" s="25"/>
      <c r="B364" s="1"/>
      <c r="C364" s="26"/>
      <c r="D364" s="1"/>
      <c r="E364" s="27"/>
      <c r="F364" s="1"/>
      <c r="G364" s="9"/>
      <c r="H364" s="9"/>
      <c r="I364" s="9"/>
      <c r="L364" s="39" t="s">
        <v>734</v>
      </c>
      <c r="M364" s="9"/>
      <c r="N364" s="9"/>
      <c r="O364" s="9"/>
      <c r="P364" s="10">
        <f>SUM('Таб 1'!J15:J17)</f>
        <v>8</v>
      </c>
    </row>
    <row r="365" spans="1:16" ht="17.25" thickBot="1">
      <c r="A365" s="28"/>
      <c r="B365" s="29"/>
      <c r="C365" s="30"/>
      <c r="D365" s="29"/>
      <c r="E365" s="27"/>
      <c r="F365" s="1"/>
      <c r="G365" s="9"/>
      <c r="H365" s="9"/>
      <c r="I365" s="9"/>
      <c r="L365" s="41" t="s">
        <v>728</v>
      </c>
      <c r="M365" s="32"/>
      <c r="N365" s="32"/>
      <c r="O365" s="32"/>
      <c r="P365" s="33">
        <f>'Таб 1'!J14</f>
        <v>8</v>
      </c>
    </row>
    <row r="366" spans="1:16" ht="16.5">
      <c r="A366" s="22"/>
      <c r="B366" s="19"/>
      <c r="C366" s="20"/>
      <c r="D366" s="19"/>
      <c r="E366" s="27"/>
      <c r="F366" s="19"/>
      <c r="G366" s="24"/>
      <c r="H366" s="19"/>
      <c r="I366" s="19"/>
      <c r="L366" s="39" t="s">
        <v>737</v>
      </c>
      <c r="M366" s="9"/>
      <c r="N366" s="9"/>
      <c r="O366" s="9"/>
      <c r="P366" s="10">
        <f>SUM('Таб 1'!E19:E22)</f>
        <v>0</v>
      </c>
    </row>
    <row r="367" spans="1:16" ht="16.5">
      <c r="A367" s="25"/>
      <c r="B367" s="1"/>
      <c r="C367" s="26"/>
      <c r="D367" s="1"/>
      <c r="E367" s="27"/>
      <c r="F367" s="1"/>
      <c r="G367" s="9"/>
      <c r="H367" s="9"/>
      <c r="I367" s="9"/>
      <c r="L367" s="40" t="s">
        <v>738</v>
      </c>
      <c r="M367" s="11"/>
      <c r="N367" s="11"/>
      <c r="O367" s="11"/>
      <c r="P367" s="12">
        <f>'Таб 1'!E18</f>
        <v>0</v>
      </c>
    </row>
    <row r="368" spans="1:16" ht="16.5">
      <c r="A368" s="28"/>
      <c r="B368" s="29"/>
      <c r="C368" s="30"/>
      <c r="D368" s="29"/>
      <c r="E368" s="27"/>
      <c r="F368" s="1"/>
      <c r="G368" s="9"/>
      <c r="H368" s="9"/>
      <c r="I368" s="9"/>
      <c r="L368" s="39" t="s">
        <v>739</v>
      </c>
      <c r="M368" s="9"/>
      <c r="N368" s="9"/>
      <c r="O368" s="9"/>
      <c r="P368" s="10">
        <f>SUM('Таб 1'!F19:F22)</f>
        <v>0</v>
      </c>
    </row>
    <row r="369" spans="1:16" ht="16.5">
      <c r="A369" s="22"/>
      <c r="B369" s="19"/>
      <c r="C369" s="20"/>
      <c r="D369" s="19"/>
      <c r="E369" s="27"/>
      <c r="F369" s="19"/>
      <c r="G369" s="24"/>
      <c r="H369" s="19"/>
      <c r="I369" s="19"/>
      <c r="L369" s="40" t="s">
        <v>738</v>
      </c>
      <c r="M369" s="11"/>
      <c r="N369" s="11"/>
      <c r="O369" s="11"/>
      <c r="P369" s="12">
        <f>'Таб 1'!F18</f>
        <v>0</v>
      </c>
    </row>
    <row r="370" spans="1:16" ht="16.5">
      <c r="A370" s="25"/>
      <c r="B370" s="1"/>
      <c r="C370" s="26"/>
      <c r="D370" s="1"/>
      <c r="E370" s="27"/>
      <c r="F370" s="1"/>
      <c r="G370" s="9"/>
      <c r="H370" s="9"/>
      <c r="I370" s="9"/>
      <c r="L370" s="39" t="s">
        <v>740</v>
      </c>
      <c r="M370" s="9"/>
      <c r="N370" s="9"/>
      <c r="O370" s="9"/>
      <c r="P370" s="10">
        <f>SUM('Таб 1'!G19:G22)</f>
        <v>0</v>
      </c>
    </row>
    <row r="371" spans="1:16" ht="16.5">
      <c r="A371" s="28"/>
      <c r="B371" s="29"/>
      <c r="C371" s="30"/>
      <c r="D371" s="29"/>
      <c r="E371" s="27"/>
      <c r="F371" s="1"/>
      <c r="G371" s="9"/>
      <c r="H371" s="9"/>
      <c r="I371" s="9"/>
      <c r="L371" s="40" t="s">
        <v>738</v>
      </c>
      <c r="M371" s="11"/>
      <c r="N371" s="11"/>
      <c r="O371" s="11"/>
      <c r="P371" s="12">
        <f>'Таб 1'!G18</f>
        <v>0</v>
      </c>
    </row>
    <row r="372" spans="1:16" ht="16.5">
      <c r="A372" s="22"/>
      <c r="B372" s="19"/>
      <c r="C372" s="20"/>
      <c r="D372" s="19"/>
      <c r="E372" s="27"/>
      <c r="F372" s="19"/>
      <c r="G372" s="24"/>
      <c r="H372" s="19"/>
      <c r="I372" s="19"/>
      <c r="L372" s="39" t="s">
        <v>741</v>
      </c>
      <c r="M372" s="9"/>
      <c r="N372" s="9"/>
      <c r="O372" s="9"/>
      <c r="P372" s="10">
        <f>SUM('Таб 1'!H19:H22)</f>
        <v>0</v>
      </c>
    </row>
    <row r="373" spans="1:16" ht="16.5">
      <c r="A373" s="25"/>
      <c r="B373" s="1"/>
      <c r="C373" s="26"/>
      <c r="D373" s="1"/>
      <c r="E373" s="27"/>
      <c r="F373" s="1"/>
      <c r="G373" s="9"/>
      <c r="H373" s="9"/>
      <c r="I373" s="9"/>
      <c r="L373" s="40" t="s">
        <v>738</v>
      </c>
      <c r="M373" s="11"/>
      <c r="N373" s="11"/>
      <c r="O373" s="11"/>
      <c r="P373" s="12">
        <f>'Таб 1'!H18</f>
        <v>0</v>
      </c>
    </row>
    <row r="374" spans="1:16" ht="16.5">
      <c r="A374" s="28"/>
      <c r="B374" s="29"/>
      <c r="C374" s="30"/>
      <c r="D374" s="29"/>
      <c r="E374" s="27"/>
      <c r="F374" s="1"/>
      <c r="G374" s="9"/>
      <c r="H374" s="9"/>
      <c r="I374" s="9"/>
      <c r="L374" s="39" t="s">
        <v>742</v>
      </c>
      <c r="M374" s="9"/>
      <c r="N374" s="9"/>
      <c r="O374" s="9"/>
      <c r="P374" s="10">
        <f>SUM('Таб 1'!I19:I22)</f>
        <v>0</v>
      </c>
    </row>
    <row r="375" spans="1:16" ht="16.5">
      <c r="A375" s="22"/>
      <c r="B375" s="19"/>
      <c r="C375" s="20"/>
      <c r="D375" s="19"/>
      <c r="E375" s="27"/>
      <c r="F375" s="19"/>
      <c r="G375" s="24"/>
      <c r="H375" s="19"/>
      <c r="I375" s="19"/>
      <c r="L375" s="40" t="s">
        <v>738</v>
      </c>
      <c r="M375" s="11"/>
      <c r="N375" s="11"/>
      <c r="O375" s="11"/>
      <c r="P375" s="12">
        <f>'Таб 1'!I18</f>
        <v>0</v>
      </c>
    </row>
    <row r="376" spans="1:16" ht="16.5">
      <c r="A376" s="25"/>
      <c r="B376" s="1"/>
      <c r="C376" s="26"/>
      <c r="D376" s="1"/>
      <c r="E376" s="27"/>
      <c r="F376" s="1"/>
      <c r="G376" s="9"/>
      <c r="H376" s="9"/>
      <c r="I376" s="9"/>
      <c r="L376" s="39" t="s">
        <v>743</v>
      </c>
      <c r="M376" s="9"/>
      <c r="N376" s="9"/>
      <c r="O376" s="9"/>
      <c r="P376" s="223">
        <f>SUM('Таб 1'!J19:J22)</f>
        <v>0</v>
      </c>
    </row>
    <row r="377" spans="1:16" ht="17.25" thickBot="1">
      <c r="A377" s="28"/>
      <c r="B377" s="29"/>
      <c r="C377" s="30"/>
      <c r="D377" s="29"/>
      <c r="E377" s="27"/>
      <c r="F377" s="1"/>
      <c r="G377" s="9"/>
      <c r="H377" s="9"/>
      <c r="I377" s="9"/>
      <c r="L377" s="41" t="s">
        <v>738</v>
      </c>
      <c r="M377" s="32"/>
      <c r="N377" s="32"/>
      <c r="O377" s="32"/>
      <c r="P377" s="33">
        <f>'Таб 1'!J18</f>
        <v>0</v>
      </c>
    </row>
    <row r="378" spans="1:16" ht="16.5">
      <c r="A378" s="22"/>
      <c r="B378" s="19"/>
      <c r="C378" s="20"/>
      <c r="D378" s="19"/>
      <c r="E378" s="27"/>
      <c r="F378" s="19"/>
      <c r="G378" s="24"/>
      <c r="H378" s="19"/>
      <c r="I378" s="19"/>
      <c r="L378" s="39" t="s">
        <v>384</v>
      </c>
      <c r="M378" s="9"/>
      <c r="N378" s="9"/>
      <c r="O378" s="9"/>
      <c r="P378" s="10">
        <f>SUM('Таб 1.1'!D8:D13)</f>
        <v>33</v>
      </c>
    </row>
    <row r="379" spans="1:16" ht="16.5">
      <c r="A379" s="25"/>
      <c r="B379" s="1"/>
      <c r="C379" s="26"/>
      <c r="D379" s="1"/>
      <c r="E379" s="27"/>
      <c r="F379" s="1"/>
      <c r="G379" s="9"/>
      <c r="H379" s="9"/>
      <c r="I379" s="9"/>
      <c r="L379" s="40" t="s">
        <v>360</v>
      </c>
      <c r="M379" s="225"/>
      <c r="N379" s="225"/>
      <c r="O379" s="227"/>
      <c r="P379" s="12">
        <f>'Таб 1.1'!D7</f>
        <v>33</v>
      </c>
    </row>
    <row r="380" spans="1:16" ht="16.5">
      <c r="A380" s="28"/>
      <c r="B380" s="29"/>
      <c r="C380" s="30"/>
      <c r="D380" s="29"/>
      <c r="E380" s="27"/>
      <c r="F380" s="1"/>
      <c r="G380" s="9"/>
      <c r="H380" s="9"/>
      <c r="I380" s="9"/>
      <c r="L380" s="39" t="s">
        <v>385</v>
      </c>
      <c r="M380" s="9"/>
      <c r="N380" s="9"/>
      <c r="O380" s="9"/>
      <c r="P380" s="10">
        <f>SUM('Таб 1.1'!E8:E13)</f>
        <v>33</v>
      </c>
    </row>
    <row r="381" spans="1:16" ht="16.5">
      <c r="A381" s="22"/>
      <c r="B381" s="19"/>
      <c r="C381" s="20"/>
      <c r="D381" s="19"/>
      <c r="E381" s="27"/>
      <c r="F381" s="19"/>
      <c r="G381" s="24"/>
      <c r="H381" s="19"/>
      <c r="I381" s="19"/>
      <c r="L381" s="40" t="s">
        <v>360</v>
      </c>
      <c r="M381" s="225"/>
      <c r="N381" s="225"/>
      <c r="O381" s="227"/>
      <c r="P381" s="12">
        <f>'Таб 1.1'!E7</f>
        <v>33</v>
      </c>
    </row>
    <row r="382" spans="1:16" ht="16.5">
      <c r="A382" s="25"/>
      <c r="B382" s="1"/>
      <c r="C382" s="26"/>
      <c r="D382" s="1"/>
      <c r="E382" s="27"/>
      <c r="F382" s="1"/>
      <c r="G382" s="9"/>
      <c r="H382" s="9"/>
      <c r="I382" s="9"/>
      <c r="L382" s="39" t="s">
        <v>386</v>
      </c>
      <c r="M382" s="9"/>
      <c r="N382" s="9"/>
      <c r="O382" s="9"/>
      <c r="P382" s="10">
        <f>SUM('Таб 1.1'!F8:F13)</f>
        <v>0</v>
      </c>
    </row>
    <row r="383" spans="1:16" ht="16.5">
      <c r="A383" s="28"/>
      <c r="B383" s="29"/>
      <c r="C383" s="30"/>
      <c r="D383" s="29"/>
      <c r="E383" s="27"/>
      <c r="F383" s="1"/>
      <c r="G383" s="9"/>
      <c r="H383" s="9"/>
      <c r="I383" s="9"/>
      <c r="L383" s="40" t="s">
        <v>360</v>
      </c>
      <c r="M383" s="225"/>
      <c r="N383" s="225"/>
      <c r="O383" s="227"/>
      <c r="P383" s="12">
        <f>'Таб 1.1'!F7</f>
        <v>0</v>
      </c>
    </row>
    <row r="384" spans="1:16" ht="16.5">
      <c r="A384" s="22"/>
      <c r="B384" s="19"/>
      <c r="C384" s="20"/>
      <c r="D384" s="19"/>
      <c r="E384" s="27"/>
      <c r="F384" s="19"/>
      <c r="G384" s="24"/>
      <c r="H384" s="19"/>
      <c r="I384" s="19"/>
      <c r="L384" s="39" t="s">
        <v>387</v>
      </c>
      <c r="M384" s="9"/>
      <c r="N384" s="9"/>
      <c r="O384" s="9"/>
      <c r="P384" s="10">
        <f>SUM('Таб 1.1'!G8:G13)</f>
        <v>0</v>
      </c>
    </row>
    <row r="385" spans="1:16" ht="16.5">
      <c r="A385" s="25"/>
      <c r="B385" s="1"/>
      <c r="C385" s="26"/>
      <c r="D385" s="1"/>
      <c r="E385" s="27"/>
      <c r="F385" s="1"/>
      <c r="G385" s="9"/>
      <c r="H385" s="9"/>
      <c r="I385" s="9"/>
      <c r="L385" s="40" t="s">
        <v>360</v>
      </c>
      <c r="M385" s="225"/>
      <c r="N385" s="225"/>
      <c r="O385" s="227"/>
      <c r="P385" s="12">
        <f>'Таб 1.1'!G7</f>
        <v>0</v>
      </c>
    </row>
    <row r="386" spans="1:16" ht="16.5">
      <c r="A386" s="28"/>
      <c r="B386" s="29"/>
      <c r="C386" s="30"/>
      <c r="D386" s="29"/>
      <c r="E386" s="27"/>
      <c r="F386" s="1"/>
      <c r="G386" s="9"/>
      <c r="H386" s="9"/>
      <c r="I386" s="9"/>
      <c r="L386" s="39" t="s">
        <v>388</v>
      </c>
      <c r="M386" s="9"/>
      <c r="N386" s="9"/>
      <c r="O386" s="9"/>
      <c r="P386" s="10">
        <f>SUM('Таб 1.1'!H8:H13)</f>
        <v>0</v>
      </c>
    </row>
    <row r="387" spans="1:16" ht="16.5">
      <c r="A387" s="22"/>
      <c r="B387" s="19"/>
      <c r="C387" s="20"/>
      <c r="D387" s="19"/>
      <c r="E387" s="27"/>
      <c r="F387" s="19"/>
      <c r="G387" s="24"/>
      <c r="H387" s="19"/>
      <c r="I387" s="19"/>
      <c r="L387" s="40" t="s">
        <v>360</v>
      </c>
      <c r="M387" s="225"/>
      <c r="N387" s="225"/>
      <c r="O387" s="227"/>
      <c r="P387" s="12">
        <f>'Таб 1.1'!H7</f>
        <v>0</v>
      </c>
    </row>
    <row r="388" spans="1:16" ht="16.5">
      <c r="A388" s="25"/>
      <c r="B388" s="1"/>
      <c r="C388" s="26"/>
      <c r="D388" s="1"/>
      <c r="E388" s="27"/>
      <c r="F388" s="1"/>
      <c r="G388" s="9"/>
      <c r="H388" s="9"/>
      <c r="I388" s="9"/>
      <c r="L388" s="39" t="s">
        <v>389</v>
      </c>
      <c r="M388" s="9"/>
      <c r="N388" s="9"/>
      <c r="O388" s="9"/>
      <c r="P388" s="10">
        <f>SUM('Таб 1.1'!I8:I13)</f>
        <v>27</v>
      </c>
    </row>
    <row r="389" spans="1:16" ht="16.5">
      <c r="A389" s="28"/>
      <c r="B389" s="29"/>
      <c r="C389" s="30"/>
      <c r="D389" s="29"/>
      <c r="E389" s="27"/>
      <c r="F389" s="1"/>
      <c r="G389" s="9"/>
      <c r="H389" s="9"/>
      <c r="I389" s="9"/>
      <c r="L389" s="40" t="s">
        <v>360</v>
      </c>
      <c r="M389" s="225"/>
      <c r="N389" s="225"/>
      <c r="O389" s="227"/>
      <c r="P389" s="12">
        <f>'Таб 1.1'!I7</f>
        <v>27</v>
      </c>
    </row>
    <row r="390" spans="1:16" ht="16.5">
      <c r="A390" s="22"/>
      <c r="B390" s="19"/>
      <c r="C390" s="20"/>
      <c r="D390" s="19"/>
      <c r="E390" s="27"/>
      <c r="F390" s="19"/>
      <c r="G390" s="24"/>
      <c r="H390" s="19"/>
      <c r="I390" s="19"/>
      <c r="L390" s="39" t="s">
        <v>390</v>
      </c>
      <c r="M390" s="9"/>
      <c r="N390" s="9"/>
      <c r="O390" s="9"/>
      <c r="P390" s="10">
        <f>SUM('Таб 1.1'!J8:J13)</f>
        <v>27</v>
      </c>
    </row>
    <row r="391" spans="1:16" ht="16.5">
      <c r="A391" s="25"/>
      <c r="B391" s="1"/>
      <c r="C391" s="26"/>
      <c r="D391" s="1"/>
      <c r="E391" s="27"/>
      <c r="F391" s="1"/>
      <c r="G391" s="9"/>
      <c r="H391" s="9"/>
      <c r="I391" s="9"/>
      <c r="L391" s="40" t="s">
        <v>360</v>
      </c>
      <c r="M391" s="225"/>
      <c r="N391" s="225"/>
      <c r="O391" s="227"/>
      <c r="P391" s="12">
        <f>'Таб 1.1'!J7</f>
        <v>27</v>
      </c>
    </row>
    <row r="392" spans="1:16" ht="16.5">
      <c r="A392" s="28"/>
      <c r="B392" s="29"/>
      <c r="C392" s="30"/>
      <c r="D392" s="29"/>
      <c r="E392" s="27"/>
      <c r="F392" s="1"/>
      <c r="G392" s="9"/>
      <c r="H392" s="9"/>
      <c r="I392" s="9"/>
      <c r="L392" s="39" t="s">
        <v>391</v>
      </c>
      <c r="M392" s="9"/>
      <c r="N392" s="9"/>
      <c r="O392" s="9"/>
      <c r="P392" s="10">
        <f>SUM('Таб 1.1'!K8:K13)</f>
        <v>0</v>
      </c>
    </row>
    <row r="393" spans="1:16" ht="16.5">
      <c r="A393" s="22"/>
      <c r="B393" s="19"/>
      <c r="C393" s="20"/>
      <c r="D393" s="19"/>
      <c r="E393" s="27"/>
      <c r="F393" s="19"/>
      <c r="G393" s="24"/>
      <c r="H393" s="19"/>
      <c r="I393" s="19"/>
      <c r="L393" s="40" t="s">
        <v>360</v>
      </c>
      <c r="M393" s="225"/>
      <c r="N393" s="225"/>
      <c r="O393" s="227"/>
      <c r="P393" s="12">
        <f>'Таб 1.1'!K7</f>
        <v>0</v>
      </c>
    </row>
    <row r="394" spans="1:16" ht="16.5">
      <c r="A394" s="25"/>
      <c r="B394" s="1"/>
      <c r="C394" s="26"/>
      <c r="D394" s="1"/>
      <c r="E394" s="27"/>
      <c r="F394" s="1"/>
      <c r="G394" s="9"/>
      <c r="H394" s="9"/>
      <c r="I394" s="9"/>
      <c r="L394" s="39" t="s">
        <v>392</v>
      </c>
      <c r="M394" s="9"/>
      <c r="N394" s="9"/>
      <c r="O394" s="9"/>
      <c r="P394" s="10">
        <f>SUM('Таб 1.1'!L8:L13)</f>
        <v>0</v>
      </c>
    </row>
    <row r="395" spans="1:16" ht="16.5">
      <c r="A395" s="28"/>
      <c r="B395" s="29"/>
      <c r="C395" s="30"/>
      <c r="D395" s="29"/>
      <c r="E395" s="27"/>
      <c r="F395" s="1"/>
      <c r="G395" s="9"/>
      <c r="H395" s="9"/>
      <c r="I395" s="9"/>
      <c r="L395" s="40" t="s">
        <v>360</v>
      </c>
      <c r="M395" s="225"/>
      <c r="N395" s="225"/>
      <c r="O395" s="227"/>
      <c r="P395" s="12">
        <f>'Таб 1.1'!L7</f>
        <v>0</v>
      </c>
    </row>
    <row r="396" spans="1:16" ht="16.5">
      <c r="A396" s="22"/>
      <c r="B396" s="19"/>
      <c r="C396" s="20"/>
      <c r="D396" s="19"/>
      <c r="E396" s="27"/>
      <c r="F396" s="19"/>
      <c r="G396" s="24"/>
      <c r="H396" s="19"/>
      <c r="I396" s="19"/>
      <c r="L396" s="39" t="s">
        <v>393</v>
      </c>
      <c r="M396" s="9"/>
      <c r="N396" s="9"/>
      <c r="O396" s="9"/>
      <c r="P396" s="10">
        <f>SUM('Таб 1.1'!M8:M13)</f>
        <v>0</v>
      </c>
    </row>
    <row r="397" spans="1:16" ht="16.5">
      <c r="A397" s="25"/>
      <c r="B397" s="1"/>
      <c r="C397" s="26"/>
      <c r="D397" s="1"/>
      <c r="E397" s="27"/>
      <c r="F397" s="1"/>
      <c r="G397" s="9"/>
      <c r="H397" s="9"/>
      <c r="I397" s="9"/>
      <c r="L397" s="40" t="s">
        <v>360</v>
      </c>
      <c r="M397" s="225"/>
      <c r="N397" s="225"/>
      <c r="O397" s="227"/>
      <c r="P397" s="12">
        <f>'Таб 1.1'!M7</f>
        <v>0</v>
      </c>
    </row>
    <row r="398" spans="1:16" ht="16.5">
      <c r="A398" s="28"/>
      <c r="B398" s="29"/>
      <c r="C398" s="30"/>
      <c r="D398" s="29"/>
      <c r="E398" s="27"/>
      <c r="F398" s="1"/>
      <c r="G398" s="9"/>
      <c r="H398" s="9"/>
      <c r="I398" s="9"/>
      <c r="L398" s="39" t="s">
        <v>394</v>
      </c>
      <c r="M398" s="9"/>
      <c r="N398" s="9"/>
      <c r="O398" s="9"/>
      <c r="P398" s="10">
        <f>SUM('Таб 1.1'!N8:N13)</f>
        <v>0</v>
      </c>
    </row>
    <row r="399" spans="1:16" ht="16.5">
      <c r="A399" s="22"/>
      <c r="B399" s="19"/>
      <c r="C399" s="20"/>
      <c r="D399" s="19"/>
      <c r="E399" s="27"/>
      <c r="F399" s="19"/>
      <c r="G399" s="24"/>
      <c r="H399" s="19"/>
      <c r="I399" s="19"/>
      <c r="L399" s="40" t="s">
        <v>360</v>
      </c>
      <c r="M399" s="225"/>
      <c r="N399" s="225"/>
      <c r="O399" s="227"/>
      <c r="P399" s="12">
        <f>'Таб 1.1'!N7</f>
        <v>0</v>
      </c>
    </row>
    <row r="400" spans="1:16" ht="16.5">
      <c r="A400" s="25"/>
      <c r="B400" s="1"/>
      <c r="C400" s="26"/>
      <c r="D400" s="1"/>
      <c r="E400" s="27"/>
      <c r="F400" s="1"/>
      <c r="G400" s="9"/>
      <c r="H400" s="9"/>
      <c r="I400" s="9"/>
      <c r="L400" s="39" t="s">
        <v>395</v>
      </c>
      <c r="M400" s="9"/>
      <c r="N400" s="9"/>
      <c r="O400" s="9"/>
      <c r="P400" s="10">
        <f>SUM('Таб 1.1'!O8:O13)</f>
        <v>0</v>
      </c>
    </row>
    <row r="401" spans="1:16" ht="16.5">
      <c r="A401" s="28"/>
      <c r="B401" s="29"/>
      <c r="C401" s="30"/>
      <c r="D401" s="29"/>
      <c r="E401" s="27"/>
      <c r="F401" s="1"/>
      <c r="G401" s="9"/>
      <c r="H401" s="9"/>
      <c r="I401" s="9"/>
      <c r="L401" s="40" t="s">
        <v>360</v>
      </c>
      <c r="M401" s="225"/>
      <c r="N401" s="225"/>
      <c r="O401" s="227"/>
      <c r="P401" s="12">
        <f>'Таб 1.1'!O7</f>
        <v>0</v>
      </c>
    </row>
    <row r="402" spans="1:16" ht="16.5">
      <c r="A402" s="22"/>
      <c r="B402" s="19"/>
      <c r="C402" s="20"/>
      <c r="D402" s="19"/>
      <c r="E402" s="27"/>
      <c r="F402" s="19"/>
      <c r="G402" s="24"/>
      <c r="H402" s="19"/>
      <c r="I402" s="19"/>
      <c r="L402" s="39" t="s">
        <v>396</v>
      </c>
      <c r="M402" s="9"/>
      <c r="N402" s="9"/>
      <c r="O402" s="9"/>
      <c r="P402" s="10">
        <f>SUM('Таб 1.1'!P8:P13)</f>
        <v>0</v>
      </c>
    </row>
    <row r="403" spans="1:16" ht="16.5">
      <c r="A403" s="25"/>
      <c r="B403" s="1"/>
      <c r="C403" s="26"/>
      <c r="D403" s="1"/>
      <c r="E403" s="27"/>
      <c r="F403" s="1"/>
      <c r="G403" s="9"/>
      <c r="H403" s="9"/>
      <c r="I403" s="9"/>
      <c r="L403" s="40" t="s">
        <v>360</v>
      </c>
      <c r="M403" s="225"/>
      <c r="N403" s="225"/>
      <c r="O403" s="227"/>
      <c r="P403" s="12">
        <f>'Таб 1.1'!P7</f>
        <v>0</v>
      </c>
    </row>
    <row r="404" spans="1:16" ht="16.5">
      <c r="A404" s="28"/>
      <c r="B404" s="29"/>
      <c r="C404" s="30"/>
      <c r="D404" s="29"/>
      <c r="E404" s="27"/>
      <c r="F404" s="1"/>
      <c r="G404" s="9"/>
      <c r="H404" s="9"/>
      <c r="I404" s="9"/>
      <c r="L404" s="39" t="s">
        <v>397</v>
      </c>
      <c r="M404" s="9"/>
      <c r="N404" s="9"/>
      <c r="O404" s="9"/>
      <c r="P404" s="10">
        <f>SUM('Таб 1.1'!Q8:Q13)</f>
        <v>0</v>
      </c>
    </row>
    <row r="405" spans="1:16" ht="16.5">
      <c r="A405" s="22"/>
      <c r="B405" s="19"/>
      <c r="C405" s="20"/>
      <c r="D405" s="19"/>
      <c r="E405" s="27"/>
      <c r="F405" s="19"/>
      <c r="G405" s="24"/>
      <c r="H405" s="19"/>
      <c r="I405" s="19"/>
      <c r="L405" s="40" t="s">
        <v>360</v>
      </c>
      <c r="M405" s="225"/>
      <c r="N405" s="225"/>
      <c r="O405" s="227"/>
      <c r="P405" s="12">
        <f>'Таб 1.1'!Q7</f>
        <v>0</v>
      </c>
    </row>
    <row r="406" spans="1:16" ht="16.5">
      <c r="A406" s="25"/>
      <c r="B406" s="1"/>
      <c r="C406" s="26"/>
      <c r="D406" s="1"/>
      <c r="E406" s="27"/>
      <c r="F406" s="1"/>
      <c r="G406" s="9"/>
      <c r="H406" s="9"/>
      <c r="I406" s="9"/>
      <c r="L406" s="39" t="s">
        <v>398</v>
      </c>
      <c r="M406" s="9"/>
      <c r="N406" s="9"/>
      <c r="O406" s="9"/>
      <c r="P406" s="10">
        <f>SUM('Таб 1.1'!R8:R13)</f>
        <v>0</v>
      </c>
    </row>
    <row r="407" spans="1:16" ht="16.5">
      <c r="A407" s="28"/>
      <c r="B407" s="29"/>
      <c r="C407" s="30"/>
      <c r="D407" s="29"/>
      <c r="E407" s="27"/>
      <c r="F407" s="1"/>
      <c r="G407" s="9"/>
      <c r="H407" s="9"/>
      <c r="I407" s="9"/>
      <c r="L407" s="40" t="s">
        <v>360</v>
      </c>
      <c r="M407" s="225"/>
      <c r="N407" s="225"/>
      <c r="O407" s="227"/>
      <c r="P407" s="12">
        <f>'Таб 1.1'!R7</f>
        <v>0</v>
      </c>
    </row>
    <row r="408" spans="1:16" ht="16.5">
      <c r="A408" s="22"/>
      <c r="B408" s="19"/>
      <c r="C408" s="20"/>
      <c r="D408" s="19"/>
      <c r="E408" s="27"/>
      <c r="F408" s="19"/>
      <c r="G408" s="24"/>
      <c r="H408" s="19"/>
      <c r="I408" s="19"/>
      <c r="L408" s="39" t="s">
        <v>470</v>
      </c>
      <c r="M408" s="9"/>
      <c r="N408" s="9"/>
      <c r="O408" s="9"/>
      <c r="P408" s="10">
        <f>SUM('Таб 1.1'!S8:S13)</f>
        <v>0</v>
      </c>
    </row>
    <row r="409" spans="1:16" ht="16.5">
      <c r="A409" s="25"/>
      <c r="B409" s="1"/>
      <c r="C409" s="26"/>
      <c r="D409" s="1"/>
      <c r="E409" s="27"/>
      <c r="F409" s="1"/>
      <c r="G409" s="9"/>
      <c r="H409" s="9"/>
      <c r="I409" s="9"/>
      <c r="L409" s="40" t="s">
        <v>360</v>
      </c>
      <c r="M409" s="225"/>
      <c r="N409" s="225"/>
      <c r="O409" s="227"/>
      <c r="P409" s="12">
        <f>'Таб 1.1'!S7</f>
        <v>0</v>
      </c>
    </row>
    <row r="410" spans="1:16" ht="16.5">
      <c r="A410" s="28"/>
      <c r="B410" s="29"/>
      <c r="C410" s="30"/>
      <c r="D410" s="29"/>
      <c r="E410" s="27"/>
      <c r="F410" s="1"/>
      <c r="G410" s="9"/>
      <c r="H410" s="9"/>
      <c r="I410" s="9"/>
      <c r="L410" s="39" t="s">
        <v>471</v>
      </c>
      <c r="M410" s="9"/>
      <c r="N410" s="9"/>
      <c r="O410" s="9"/>
      <c r="P410" s="10">
        <f>SUM('Таб 1.1'!T8:T13)</f>
        <v>0</v>
      </c>
    </row>
    <row r="411" spans="1:16" ht="16.5">
      <c r="A411" s="22"/>
      <c r="B411" s="19"/>
      <c r="C411" s="20"/>
      <c r="D411" s="19"/>
      <c r="E411" s="27"/>
      <c r="F411" s="19"/>
      <c r="G411" s="24"/>
      <c r="H411" s="19"/>
      <c r="I411" s="19"/>
      <c r="L411" s="40" t="s">
        <v>360</v>
      </c>
      <c r="M411" s="225"/>
      <c r="N411" s="225"/>
      <c r="O411" s="227"/>
      <c r="P411" s="12">
        <f>'Таб 1.1'!T7</f>
        <v>0</v>
      </c>
    </row>
    <row r="412" spans="1:16" ht="16.5">
      <c r="A412" s="25"/>
      <c r="B412" s="1"/>
      <c r="C412" s="26"/>
      <c r="D412" s="1"/>
      <c r="E412" s="27"/>
      <c r="F412" s="1"/>
      <c r="G412" s="9"/>
      <c r="H412" s="9"/>
      <c r="I412" s="9"/>
      <c r="L412" s="39" t="s">
        <v>472</v>
      </c>
      <c r="M412" s="9"/>
      <c r="N412" s="9"/>
      <c r="O412" s="9"/>
      <c r="P412" s="10">
        <f>SUM('Таб 1.1'!U8:U13)</f>
        <v>0</v>
      </c>
    </row>
    <row r="413" spans="1:16" ht="16.5">
      <c r="A413" s="28"/>
      <c r="B413" s="29"/>
      <c r="C413" s="30"/>
      <c r="D413" s="29"/>
      <c r="E413" s="27"/>
      <c r="F413" s="1"/>
      <c r="G413" s="9"/>
      <c r="H413" s="9"/>
      <c r="I413" s="9"/>
      <c r="L413" s="40" t="s">
        <v>360</v>
      </c>
      <c r="M413" s="225"/>
      <c r="N413" s="225"/>
      <c r="O413" s="227"/>
      <c r="P413" s="12">
        <f>'Таб 1.1'!U7</f>
        <v>0</v>
      </c>
    </row>
    <row r="414" spans="1:16" ht="16.5">
      <c r="A414" s="22"/>
      <c r="B414" s="19"/>
      <c r="C414" s="20"/>
      <c r="D414" s="19"/>
      <c r="E414" s="27"/>
      <c r="F414" s="19"/>
      <c r="G414" s="24"/>
      <c r="H414" s="19"/>
      <c r="I414" s="19"/>
      <c r="L414" s="39" t="s">
        <v>473</v>
      </c>
      <c r="M414" s="9"/>
      <c r="N414" s="9"/>
      <c r="O414" s="9"/>
      <c r="P414" s="10">
        <f>SUM('Таб 1.1'!V8:V13)</f>
        <v>0</v>
      </c>
    </row>
    <row r="415" spans="1:16" ht="16.5">
      <c r="A415" s="25"/>
      <c r="B415" s="1"/>
      <c r="C415" s="26"/>
      <c r="D415" s="1"/>
      <c r="E415" s="27"/>
      <c r="F415" s="1"/>
      <c r="G415" s="9"/>
      <c r="H415" s="9"/>
      <c r="I415" s="9"/>
      <c r="L415" s="40" t="s">
        <v>360</v>
      </c>
      <c r="M415" s="225"/>
      <c r="N415" s="225"/>
      <c r="O415" s="227"/>
      <c r="P415" s="12">
        <f>'Таб 1.1'!V7</f>
        <v>0</v>
      </c>
    </row>
    <row r="416" spans="1:16" ht="16.5">
      <c r="A416" s="28"/>
      <c r="B416" s="29"/>
      <c r="C416" s="30"/>
      <c r="D416" s="29"/>
      <c r="E416" s="27"/>
      <c r="F416" s="1"/>
      <c r="G416" s="9"/>
      <c r="H416" s="9"/>
      <c r="I416" s="9"/>
      <c r="L416" s="39" t="s">
        <v>474</v>
      </c>
      <c r="M416" s="9"/>
      <c r="N416" s="9"/>
      <c r="O416" s="9"/>
      <c r="P416" s="10">
        <f>SUM('Таб 1.1'!W8:W13)</f>
        <v>0</v>
      </c>
    </row>
    <row r="417" spans="1:16" ht="16.5">
      <c r="A417" s="22"/>
      <c r="B417" s="19"/>
      <c r="C417" s="20"/>
      <c r="D417" s="19"/>
      <c r="E417" s="27"/>
      <c r="F417" s="19"/>
      <c r="G417" s="24"/>
      <c r="H417" s="19"/>
      <c r="I417" s="19"/>
      <c r="L417" s="40" t="s">
        <v>360</v>
      </c>
      <c r="M417" s="225"/>
      <c r="N417" s="225"/>
      <c r="O417" s="227"/>
      <c r="P417" s="12">
        <f>'Таб 1.1'!W7</f>
        <v>0</v>
      </c>
    </row>
    <row r="418" spans="1:16" ht="16.5">
      <c r="A418" s="25"/>
      <c r="B418" s="1"/>
      <c r="C418" s="26"/>
      <c r="D418" s="1"/>
      <c r="E418" s="27"/>
      <c r="F418" s="1"/>
      <c r="G418" s="9"/>
      <c r="H418" s="9"/>
      <c r="I418" s="9"/>
      <c r="L418" s="39" t="s">
        <v>475</v>
      </c>
      <c r="M418" s="9"/>
      <c r="N418" s="9"/>
      <c r="O418" s="9"/>
      <c r="P418" s="10">
        <f>SUM('Таб 1.1'!X8:X13)</f>
        <v>0</v>
      </c>
    </row>
    <row r="419" spans="1:16" ht="16.5">
      <c r="A419" s="28"/>
      <c r="B419" s="29"/>
      <c r="C419" s="30"/>
      <c r="D419" s="29"/>
      <c r="E419" s="27"/>
      <c r="F419" s="1"/>
      <c r="G419" s="9"/>
      <c r="H419" s="9"/>
      <c r="I419" s="9"/>
      <c r="L419" s="40" t="s">
        <v>360</v>
      </c>
      <c r="M419" s="225"/>
      <c r="N419" s="225"/>
      <c r="O419" s="227"/>
      <c r="P419" s="12">
        <f>'Таб 1.1'!X7</f>
        <v>0</v>
      </c>
    </row>
    <row r="420" spans="1:16" ht="16.5">
      <c r="A420" s="22"/>
      <c r="B420" s="19"/>
      <c r="C420" s="20"/>
      <c r="D420" s="19"/>
      <c r="E420" s="27"/>
      <c r="F420" s="19"/>
      <c r="G420" s="24"/>
      <c r="H420" s="19"/>
      <c r="I420" s="19"/>
      <c r="L420" s="39" t="s">
        <v>480</v>
      </c>
      <c r="M420" s="9"/>
      <c r="N420" s="9"/>
      <c r="O420" s="9"/>
      <c r="P420" s="10">
        <f>SUM('Таб 1.1'!Y8:Y13)</f>
        <v>32</v>
      </c>
    </row>
    <row r="421" spans="1:16" ht="16.5">
      <c r="A421" s="25"/>
      <c r="B421" s="1"/>
      <c r="C421" s="26"/>
      <c r="D421" s="1"/>
      <c r="E421" s="27"/>
      <c r="F421" s="1"/>
      <c r="G421" s="9"/>
      <c r="H421" s="9"/>
      <c r="I421" s="9"/>
      <c r="L421" s="40" t="s">
        <v>360</v>
      </c>
      <c r="M421" s="225"/>
      <c r="N421" s="225"/>
      <c r="O421" s="227"/>
      <c r="P421" s="12">
        <f>'Таб 1.1'!Y7</f>
        <v>32</v>
      </c>
    </row>
    <row r="422" spans="1:16" ht="16.5">
      <c r="A422" s="28"/>
      <c r="B422" s="29"/>
      <c r="C422" s="30"/>
      <c r="D422" s="29"/>
      <c r="E422" s="27"/>
      <c r="F422" s="1"/>
      <c r="G422" s="9"/>
      <c r="H422" s="9"/>
      <c r="I422" s="9"/>
      <c r="L422" s="39" t="s">
        <v>481</v>
      </c>
      <c r="M422" s="9"/>
      <c r="N422" s="9"/>
      <c r="O422" s="9"/>
      <c r="P422" s="223">
        <f>SUM('Таб 1.1'!Z8:Z13)</f>
        <v>1</v>
      </c>
    </row>
    <row r="423" spans="1:16" ht="17.25" thickBot="1">
      <c r="A423" s="22"/>
      <c r="B423" s="19"/>
      <c r="C423" s="20"/>
      <c r="D423" s="19"/>
      <c r="E423" s="27"/>
      <c r="F423" s="19"/>
      <c r="G423" s="24"/>
      <c r="H423" s="19"/>
      <c r="I423" s="19"/>
      <c r="L423" s="41" t="s">
        <v>360</v>
      </c>
      <c r="M423" s="226"/>
      <c r="N423" s="226"/>
      <c r="O423" s="222"/>
      <c r="P423" s="33">
        <f>'Таб 1.1'!Z7</f>
        <v>1</v>
      </c>
    </row>
    <row r="424" spans="1:16" ht="16.5">
      <c r="A424" s="25"/>
      <c r="B424" s="1"/>
      <c r="C424" s="26"/>
      <c r="D424" s="1"/>
      <c r="E424" s="27"/>
      <c r="F424" s="1"/>
      <c r="G424" s="9"/>
      <c r="H424" s="9"/>
      <c r="I424" s="9"/>
      <c r="L424" s="39" t="s">
        <v>425</v>
      </c>
      <c r="M424" s="224"/>
      <c r="N424" s="224"/>
      <c r="O424" s="19"/>
      <c r="P424" s="10">
        <f>'Таб 1'!E24+'Таб 1'!G24+'Таб 1'!I24+'Таб 1'!E29</f>
        <v>150</v>
      </c>
    </row>
    <row r="425" spans="1:16" ht="17.25" thickBot="1">
      <c r="A425" s="28"/>
      <c r="B425" s="29"/>
      <c r="C425" s="30"/>
      <c r="D425" s="29"/>
      <c r="E425" s="27"/>
      <c r="F425" s="1"/>
      <c r="G425" s="9"/>
      <c r="H425" s="9"/>
      <c r="I425" s="9"/>
      <c r="L425" s="41" t="s">
        <v>761</v>
      </c>
      <c r="M425" s="226"/>
      <c r="N425" s="226"/>
      <c r="O425" s="32"/>
      <c r="P425" s="33">
        <f>'Таб 2-3'!G36</f>
        <v>150</v>
      </c>
    </row>
    <row r="426" spans="1:16" ht="16.5">
      <c r="A426" s="22"/>
      <c r="B426" s="19"/>
      <c r="C426" s="20"/>
      <c r="D426" s="19"/>
      <c r="E426" s="27"/>
      <c r="F426" s="19"/>
      <c r="G426" s="24"/>
      <c r="H426" s="19"/>
      <c r="I426" s="19"/>
      <c r="L426" s="39" t="s">
        <v>762</v>
      </c>
      <c r="M426" s="224"/>
      <c r="N426" s="224"/>
      <c r="O426" s="19"/>
      <c r="P426" s="10">
        <f>SUM('Таб 2-3'!G38:G40)</f>
        <v>0</v>
      </c>
    </row>
    <row r="427" spans="1:16" ht="16.5">
      <c r="A427" s="25"/>
      <c r="B427" s="1"/>
      <c r="C427" s="26"/>
      <c r="D427" s="1"/>
      <c r="E427" s="27"/>
      <c r="F427" s="1"/>
      <c r="G427" s="9"/>
      <c r="H427" s="9"/>
      <c r="I427" s="9"/>
      <c r="L427" s="40" t="s">
        <v>279</v>
      </c>
      <c r="M427" s="225"/>
      <c r="N427" s="225"/>
      <c r="O427" s="11"/>
      <c r="P427" s="12">
        <f>'Таб 2-3'!G37</f>
        <v>0</v>
      </c>
    </row>
    <row r="428" spans="1:16" ht="16.5">
      <c r="A428" s="28"/>
      <c r="B428" s="29"/>
      <c r="C428" s="30"/>
      <c r="D428" s="29"/>
      <c r="E428" s="27"/>
      <c r="F428" s="1"/>
      <c r="G428" s="9"/>
      <c r="H428" s="9"/>
      <c r="I428" s="9"/>
      <c r="L428" s="39" t="s">
        <v>426</v>
      </c>
      <c r="M428" s="224"/>
      <c r="N428" s="224"/>
      <c r="O428" s="19"/>
      <c r="P428" s="10">
        <f>'Таб 1'!J24</f>
        <v>127</v>
      </c>
    </row>
    <row r="429" spans="1:16" ht="17.25" thickBot="1">
      <c r="A429" s="22"/>
      <c r="B429" s="19"/>
      <c r="C429" s="20"/>
      <c r="D429" s="19"/>
      <c r="E429" s="27"/>
      <c r="F429" s="19"/>
      <c r="G429" s="24"/>
      <c r="H429" s="19"/>
      <c r="I429" s="19"/>
      <c r="L429" s="41" t="s">
        <v>766</v>
      </c>
      <c r="M429" s="226"/>
      <c r="N429" s="226"/>
      <c r="O429" s="32"/>
      <c r="P429" s="33">
        <f>SUM('Таб 4-6'!E4:E6)</f>
        <v>127</v>
      </c>
    </row>
    <row r="430" spans="1:16" ht="16.5">
      <c r="A430" s="25"/>
      <c r="B430" s="1"/>
      <c r="C430" s="26"/>
      <c r="D430" s="1"/>
      <c r="E430" s="27"/>
      <c r="F430" s="1"/>
      <c r="G430" s="9"/>
      <c r="H430" s="9"/>
      <c r="I430" s="9"/>
      <c r="K430" s="8" t="s">
        <v>365</v>
      </c>
      <c r="L430" s="39" t="s">
        <v>226</v>
      </c>
      <c r="M430" s="9"/>
      <c r="N430" s="9"/>
      <c r="O430" s="9"/>
      <c r="P430" s="10">
        <f>'Таб 2-3'!G4+'Таб 2-3'!G5</f>
        <v>291</v>
      </c>
    </row>
    <row r="431" spans="1:16" ht="17.25" thickBot="1">
      <c r="A431" s="28"/>
      <c r="B431" s="29"/>
      <c r="C431" s="30"/>
      <c r="D431" s="29"/>
      <c r="E431" s="27"/>
      <c r="F431" s="1"/>
      <c r="G431" s="9"/>
      <c r="H431" s="9"/>
      <c r="I431" s="9"/>
      <c r="L431" s="41" t="s">
        <v>427</v>
      </c>
      <c r="M431" s="226"/>
      <c r="N431" s="226"/>
      <c r="O431" s="222"/>
      <c r="P431" s="33">
        <f>'Таб 2-3'!G8+'Таб 2-3'!G18+'Таб 2-3'!G19+'Таб 2-3'!G20+'Таб 2-3'!G24</f>
        <v>291</v>
      </c>
    </row>
    <row r="432" spans="1:16" ht="16.5">
      <c r="A432" s="22"/>
      <c r="B432" s="19"/>
      <c r="C432" s="20"/>
      <c r="D432" s="19"/>
      <c r="E432" s="27"/>
      <c r="F432" s="19"/>
      <c r="G432" s="24"/>
      <c r="H432" s="19"/>
      <c r="I432" s="19"/>
      <c r="L432" s="39" t="s">
        <v>429</v>
      </c>
      <c r="M432" s="9"/>
      <c r="N432" s="9"/>
      <c r="O432" s="9"/>
      <c r="P432" s="10">
        <f>SUM('Таб 2-3'!G21:G23)</f>
        <v>0</v>
      </c>
    </row>
    <row r="433" spans="1:16" ht="17.25" thickBot="1">
      <c r="A433" s="25"/>
      <c r="B433" s="1"/>
      <c r="C433" s="26"/>
      <c r="D433" s="1"/>
      <c r="E433" s="27"/>
      <c r="F433" s="1"/>
      <c r="G433" s="9"/>
      <c r="H433" s="9"/>
      <c r="I433" s="9"/>
      <c r="L433" s="41" t="s">
        <v>430</v>
      </c>
      <c r="M433" s="226"/>
      <c r="N433" s="226"/>
      <c r="O433" s="222"/>
      <c r="P433" s="33">
        <f>'Таб 2-3'!G20</f>
        <v>0</v>
      </c>
    </row>
    <row r="434" spans="1:16" ht="16.5">
      <c r="A434" s="28"/>
      <c r="B434" s="29"/>
      <c r="C434" s="30"/>
      <c r="D434" s="29"/>
      <c r="E434" s="27"/>
      <c r="F434" s="1"/>
      <c r="G434" s="9"/>
      <c r="H434" s="9"/>
      <c r="I434" s="9"/>
      <c r="L434" s="322" t="s">
        <v>428</v>
      </c>
      <c r="M434" s="9"/>
      <c r="N434" s="9"/>
      <c r="O434" s="9"/>
      <c r="P434" s="10">
        <f>'Таб 2-3'!G11+'Таб 2-3'!G14+'Таб 2-3'!G15+'Таб 2-3'!G16</f>
        <v>178</v>
      </c>
    </row>
    <row r="435" spans="1:16" ht="17.25" thickBot="1">
      <c r="A435" s="22"/>
      <c r="B435" s="19"/>
      <c r="C435" s="20"/>
      <c r="D435" s="19"/>
      <c r="E435" s="27"/>
      <c r="F435" s="19"/>
      <c r="G435" s="24"/>
      <c r="H435" s="19"/>
      <c r="I435" s="19"/>
      <c r="L435" s="324" t="s">
        <v>53</v>
      </c>
      <c r="M435" s="226"/>
      <c r="N435" s="226"/>
      <c r="O435" s="222"/>
      <c r="P435" s="33">
        <f>'Таб 2-3'!G8</f>
        <v>178</v>
      </c>
    </row>
    <row r="436" spans="1:16" ht="16.5">
      <c r="A436" s="25"/>
      <c r="B436" s="1"/>
      <c r="C436" s="26"/>
      <c r="D436" s="1"/>
      <c r="E436" s="27"/>
      <c r="F436" s="1"/>
      <c r="G436" s="9"/>
      <c r="H436" s="9"/>
      <c r="I436" s="9"/>
      <c r="L436" s="322" t="s">
        <v>431</v>
      </c>
      <c r="M436" s="9"/>
      <c r="N436" s="9"/>
      <c r="O436" s="9"/>
      <c r="P436" s="10">
        <f>'Таб 2-3'!G6+'Таб 2-3'!G7</f>
        <v>30</v>
      </c>
    </row>
    <row r="437" spans="1:16" ht="17.25" thickBot="1">
      <c r="A437" s="28"/>
      <c r="B437" s="29"/>
      <c r="C437" s="30"/>
      <c r="D437" s="29"/>
      <c r="E437" s="27"/>
      <c r="F437" s="1"/>
      <c r="G437" s="9"/>
      <c r="H437" s="9"/>
      <c r="I437" s="9"/>
      <c r="L437" s="324" t="s">
        <v>50</v>
      </c>
      <c r="M437" s="226"/>
      <c r="N437" s="226"/>
      <c r="O437" s="222"/>
      <c r="P437" s="33">
        <f>'Таб 2-3'!G5</f>
        <v>268</v>
      </c>
    </row>
    <row r="438" spans="1:16" ht="16.5">
      <c r="A438" s="22"/>
      <c r="B438" s="19"/>
      <c r="C438" s="20"/>
      <c r="D438" s="19"/>
      <c r="E438" s="27"/>
      <c r="F438" s="19"/>
      <c r="G438" s="24"/>
      <c r="H438" s="19"/>
      <c r="I438" s="19"/>
      <c r="L438" s="322" t="s">
        <v>760</v>
      </c>
      <c r="M438" s="9"/>
      <c r="N438" s="9"/>
      <c r="O438" s="9"/>
      <c r="P438" s="10">
        <f>'Таб 2-3'!G9</f>
        <v>153</v>
      </c>
    </row>
    <row r="439" spans="1:16" ht="17.25" thickBot="1">
      <c r="A439" s="25"/>
      <c r="B439" s="1"/>
      <c r="C439" s="26"/>
      <c r="D439" s="1"/>
      <c r="E439" s="27"/>
      <c r="F439" s="1"/>
      <c r="G439" s="9"/>
      <c r="H439" s="9"/>
      <c r="I439" s="9"/>
      <c r="L439" s="324" t="s">
        <v>53</v>
      </c>
      <c r="M439" s="226"/>
      <c r="N439" s="226"/>
      <c r="O439" s="222"/>
      <c r="P439" s="33">
        <f>'Таб 2-3'!G8</f>
        <v>178</v>
      </c>
    </row>
    <row r="440" spans="1:16" ht="16.5">
      <c r="A440" s="28"/>
      <c r="B440" s="29"/>
      <c r="C440" s="30"/>
      <c r="D440" s="29"/>
      <c r="E440" s="27"/>
      <c r="F440" s="1"/>
      <c r="G440" s="9"/>
      <c r="H440" s="9"/>
      <c r="I440" s="9"/>
      <c r="L440" s="322" t="s">
        <v>432</v>
      </c>
      <c r="M440" s="9"/>
      <c r="N440" s="9"/>
      <c r="O440" s="9"/>
      <c r="P440" s="10">
        <f>'Таб 2-3'!G10</f>
        <v>0</v>
      </c>
    </row>
    <row r="441" spans="1:16" ht="17.25" thickBot="1">
      <c r="A441" s="22"/>
      <c r="B441" s="19"/>
      <c r="C441" s="20"/>
      <c r="D441" s="19"/>
      <c r="E441" s="27"/>
      <c r="F441" s="19"/>
      <c r="G441" s="24"/>
      <c r="H441" s="19"/>
      <c r="I441" s="19"/>
      <c r="L441" s="324" t="s">
        <v>53</v>
      </c>
      <c r="M441" s="226"/>
      <c r="N441" s="226"/>
      <c r="O441" s="222"/>
      <c r="P441" s="33">
        <f>'Таб 2-3'!G8</f>
        <v>178</v>
      </c>
    </row>
    <row r="442" spans="1:16" ht="16.5">
      <c r="A442" s="25"/>
      <c r="B442" s="1"/>
      <c r="C442" s="26"/>
      <c r="D442" s="1"/>
      <c r="E442" s="27"/>
      <c r="F442" s="1"/>
      <c r="G442" s="9"/>
      <c r="H442" s="9"/>
      <c r="I442" s="9"/>
      <c r="L442" s="322" t="s">
        <v>433</v>
      </c>
      <c r="M442" s="9"/>
      <c r="N442" s="9"/>
      <c r="O442" s="9"/>
      <c r="P442" s="10">
        <f>SUM('Таб 2-3'!G12:G13)</f>
        <v>10</v>
      </c>
    </row>
    <row r="443" spans="1:16" ht="17.25" thickBot="1">
      <c r="A443" s="28"/>
      <c r="B443" s="29"/>
      <c r="C443" s="30"/>
      <c r="D443" s="29"/>
      <c r="E443" s="27"/>
      <c r="F443" s="1"/>
      <c r="G443" s="9"/>
      <c r="H443" s="9"/>
      <c r="I443" s="9"/>
      <c r="L443" s="324" t="s">
        <v>434</v>
      </c>
      <c r="M443" s="226"/>
      <c r="N443" s="226"/>
      <c r="O443" s="222"/>
      <c r="P443" s="33">
        <f>'Таб 2-3'!G11</f>
        <v>19</v>
      </c>
    </row>
    <row r="444" spans="1:16" ht="16.5">
      <c r="A444" s="22"/>
      <c r="B444" s="19"/>
      <c r="C444" s="20"/>
      <c r="D444" s="19"/>
      <c r="E444" s="27"/>
      <c r="F444" s="19"/>
      <c r="G444" s="24"/>
      <c r="H444" s="19"/>
      <c r="I444" s="19"/>
      <c r="L444" s="322" t="s">
        <v>435</v>
      </c>
      <c r="M444" s="9"/>
      <c r="N444" s="9"/>
      <c r="O444" s="9"/>
      <c r="P444" s="10">
        <f>'Таб 2-3'!G17</f>
        <v>14</v>
      </c>
    </row>
    <row r="445" spans="1:16" ht="17.25" thickBot="1">
      <c r="A445" s="25"/>
      <c r="B445" s="1"/>
      <c r="C445" s="26"/>
      <c r="D445" s="1"/>
      <c r="E445" s="27"/>
      <c r="F445" s="1"/>
      <c r="G445" s="9"/>
      <c r="H445" s="9"/>
      <c r="I445" s="9"/>
      <c r="L445" s="324" t="s">
        <v>436</v>
      </c>
      <c r="M445" s="226"/>
      <c r="N445" s="226"/>
      <c r="O445" s="222"/>
      <c r="P445" s="33">
        <f>'Таб 2-3'!G16</f>
        <v>155</v>
      </c>
    </row>
    <row r="446" spans="1:16" ht="16.5">
      <c r="A446" s="28"/>
      <c r="B446" s="29"/>
      <c r="C446" s="30"/>
      <c r="D446" s="29"/>
      <c r="E446" s="27"/>
      <c r="F446" s="1"/>
      <c r="G446" s="9"/>
      <c r="H446" s="9"/>
      <c r="I446" s="9"/>
      <c r="L446" s="322" t="s">
        <v>437</v>
      </c>
      <c r="M446" s="9"/>
      <c r="N446" s="9"/>
      <c r="O446" s="9"/>
      <c r="P446" s="10">
        <f>'Таб 2-3'!G25</f>
        <v>2</v>
      </c>
    </row>
    <row r="447" spans="1:16" ht="17.25" thickBot="1">
      <c r="A447" s="22"/>
      <c r="B447" s="19"/>
      <c r="C447" s="20"/>
      <c r="D447" s="19"/>
      <c r="E447" s="27"/>
      <c r="F447" s="19"/>
      <c r="G447" s="24"/>
      <c r="H447" s="19"/>
      <c r="I447" s="19"/>
      <c r="L447" s="324" t="s">
        <v>438</v>
      </c>
      <c r="M447" s="226"/>
      <c r="N447" s="226"/>
      <c r="O447" s="222"/>
      <c r="P447" s="33">
        <f>'Таб 2-3'!G24</f>
        <v>52</v>
      </c>
    </row>
    <row r="448" spans="1:16" ht="16.5">
      <c r="A448" s="25"/>
      <c r="B448" s="1"/>
      <c r="C448" s="26"/>
      <c r="D448" s="1"/>
      <c r="E448" s="27"/>
      <c r="F448" s="1"/>
      <c r="G448" s="9"/>
      <c r="H448" s="9"/>
      <c r="I448" s="9"/>
      <c r="L448" s="322" t="s">
        <v>439</v>
      </c>
      <c r="M448" s="9"/>
      <c r="N448" s="9"/>
      <c r="O448" s="9"/>
      <c r="P448" s="10">
        <f>SUM('Таб 2-3'!G26:G27)</f>
        <v>0</v>
      </c>
    </row>
    <row r="449" spans="1:16" ht="17.25" thickBot="1">
      <c r="A449" s="28"/>
      <c r="B449" s="29"/>
      <c r="C449" s="30"/>
      <c r="D449" s="29"/>
      <c r="E449" s="27"/>
      <c r="F449" s="1"/>
      <c r="G449" s="9"/>
      <c r="H449" s="9"/>
      <c r="I449" s="9"/>
      <c r="L449" s="324" t="s">
        <v>440</v>
      </c>
      <c r="M449" s="226"/>
      <c r="N449" s="226"/>
      <c r="O449" s="222"/>
      <c r="P449" s="33">
        <f>'Таб 2-3'!G25</f>
        <v>2</v>
      </c>
    </row>
    <row r="450" spans="1:16" ht="16.5">
      <c r="A450" s="22"/>
      <c r="B450" s="19"/>
      <c r="C450" s="20"/>
      <c r="D450" s="19"/>
      <c r="E450" s="27"/>
      <c r="F450" s="19"/>
      <c r="G450" s="24"/>
      <c r="H450" s="19"/>
      <c r="I450" s="19"/>
      <c r="L450" s="322" t="s">
        <v>441</v>
      </c>
      <c r="M450" s="9"/>
      <c r="N450" s="9"/>
      <c r="O450" s="9"/>
      <c r="P450" s="10">
        <f>SUM('Таб 2-3'!G29:G30)</f>
        <v>0</v>
      </c>
    </row>
    <row r="451" spans="1:16" ht="17.25" thickBot="1">
      <c r="A451" s="25"/>
      <c r="B451" s="1"/>
      <c r="C451" s="26"/>
      <c r="D451" s="1"/>
      <c r="E451" s="27"/>
      <c r="F451" s="1"/>
      <c r="G451" s="9"/>
      <c r="H451" s="9"/>
      <c r="I451" s="9"/>
      <c r="L451" s="324" t="s">
        <v>442</v>
      </c>
      <c r="M451" s="226"/>
      <c r="N451" s="226"/>
      <c r="O451" s="222"/>
      <c r="P451" s="33">
        <f>'Таб 2-3'!G28</f>
        <v>0</v>
      </c>
    </row>
    <row r="452" spans="1:16" ht="16.5">
      <c r="A452" s="28"/>
      <c r="B452" s="29"/>
      <c r="C452" s="30"/>
      <c r="D452" s="29"/>
      <c r="E452" s="27"/>
      <c r="F452" s="1"/>
      <c r="G452" s="9"/>
      <c r="H452" s="9"/>
      <c r="I452" s="9"/>
      <c r="L452" s="322" t="s">
        <v>446</v>
      </c>
      <c r="M452" s="9"/>
      <c r="N452" s="9"/>
      <c r="O452" s="9"/>
      <c r="P452" s="10">
        <f>'Таб 1'!E24</f>
        <v>18</v>
      </c>
    </row>
    <row r="453" spans="1:16" ht="16.5">
      <c r="A453" s="22"/>
      <c r="B453" s="19"/>
      <c r="C453" s="20"/>
      <c r="D453" s="19"/>
      <c r="E453" s="27"/>
      <c r="F453" s="19"/>
      <c r="G453" s="24"/>
      <c r="H453" s="19"/>
      <c r="I453" s="19"/>
      <c r="L453" s="323" t="s">
        <v>443</v>
      </c>
      <c r="M453" s="225"/>
      <c r="N453" s="225"/>
      <c r="O453" s="227"/>
      <c r="P453" s="12">
        <f>'Таб 2-3'!G11</f>
        <v>19</v>
      </c>
    </row>
    <row r="454" spans="1:16" ht="16.5">
      <c r="A454" s="25"/>
      <c r="B454" s="1"/>
      <c r="C454" s="26"/>
      <c r="D454" s="1"/>
      <c r="E454" s="27"/>
      <c r="F454" s="1"/>
      <c r="G454" s="9"/>
      <c r="H454" s="9"/>
      <c r="I454" s="9"/>
      <c r="L454" s="322" t="s">
        <v>445</v>
      </c>
      <c r="M454" s="9"/>
      <c r="N454" s="9"/>
      <c r="O454" s="9"/>
      <c r="P454" s="10">
        <f>'Таб 1'!E29</f>
        <v>0</v>
      </c>
    </row>
    <row r="455" spans="1:16" ht="16.5">
      <c r="A455" s="22"/>
      <c r="B455" s="19"/>
      <c r="C455" s="20"/>
      <c r="D455" s="19"/>
      <c r="E455" s="23"/>
      <c r="F455" s="19"/>
      <c r="G455" s="24"/>
      <c r="H455" s="19"/>
      <c r="I455" s="19"/>
      <c r="L455" s="323" t="s">
        <v>588</v>
      </c>
      <c r="M455" s="225"/>
      <c r="N455" s="225"/>
      <c r="O455" s="227"/>
      <c r="P455" s="12">
        <f>'Таб 2-3'!G14</f>
        <v>0</v>
      </c>
    </row>
    <row r="456" spans="12:16" ht="12.75">
      <c r="L456" s="322" t="s">
        <v>448</v>
      </c>
      <c r="M456" s="9"/>
      <c r="N456" s="9"/>
      <c r="O456" s="9"/>
      <c r="P456" s="10">
        <f>'Таб 1'!G24</f>
        <v>4</v>
      </c>
    </row>
    <row r="457" spans="12:16" ht="13.5">
      <c r="L457" s="323" t="s">
        <v>267</v>
      </c>
      <c r="M457" s="225"/>
      <c r="N457" s="225"/>
      <c r="O457" s="227"/>
      <c r="P457" s="12">
        <f>'Таб 2-3'!G15</f>
        <v>4</v>
      </c>
    </row>
    <row r="458" spans="12:16" ht="12.75">
      <c r="L458" s="322" t="s">
        <v>449</v>
      </c>
      <c r="M458" s="9"/>
      <c r="N458" s="9"/>
      <c r="O458" s="9"/>
      <c r="P458" s="10">
        <f>'Таб 1'!I24</f>
        <v>128</v>
      </c>
    </row>
    <row r="459" spans="12:16" ht="14.25" thickBot="1">
      <c r="L459" s="324" t="s">
        <v>444</v>
      </c>
      <c r="M459" s="226"/>
      <c r="N459" s="226"/>
      <c r="O459" s="222"/>
      <c r="P459" s="33">
        <f>'Таб 2-3'!G16</f>
        <v>155</v>
      </c>
    </row>
    <row r="460" spans="11:16" ht="15.75">
      <c r="K460" s="8" t="s">
        <v>270</v>
      </c>
      <c r="L460" s="322" t="s">
        <v>763</v>
      </c>
      <c r="M460" s="9"/>
      <c r="N460" s="9"/>
      <c r="O460" s="9"/>
      <c r="P460" s="10">
        <f>'Таб 2-3'!G37</f>
        <v>0</v>
      </c>
    </row>
    <row r="461" spans="12:16" ht="13.5">
      <c r="L461" s="323" t="s">
        <v>277</v>
      </c>
      <c r="M461" s="225"/>
      <c r="N461" s="225"/>
      <c r="O461" s="227"/>
      <c r="P461" s="12">
        <f>'Таб 2-3'!G36</f>
        <v>150</v>
      </c>
    </row>
    <row r="462" spans="12:16" ht="13.5">
      <c r="L462" s="322" t="s">
        <v>764</v>
      </c>
      <c r="M462" s="224"/>
      <c r="N462" s="224"/>
      <c r="O462" s="19"/>
      <c r="P462" s="228">
        <f>'Таб 2-3'!G37</f>
        <v>0</v>
      </c>
    </row>
    <row r="463" spans="12:16" ht="14.25" thickBot="1">
      <c r="L463" s="324" t="s">
        <v>253</v>
      </c>
      <c r="M463" s="226"/>
      <c r="N463" s="226"/>
      <c r="O463" s="32"/>
      <c r="P463" s="229">
        <f>'Таб 2-3'!G10</f>
        <v>0</v>
      </c>
    </row>
    <row r="464" spans="11:16" ht="15.75">
      <c r="K464" s="8" t="s">
        <v>271</v>
      </c>
      <c r="L464" s="322" t="s">
        <v>765</v>
      </c>
      <c r="M464" s="224"/>
      <c r="N464" s="224"/>
      <c r="O464" s="19"/>
      <c r="P464" s="10">
        <f>SUM('Таб 4-6'!E4:E11)</f>
        <v>128</v>
      </c>
    </row>
    <row r="465" spans="12:16" ht="14.25" thickBot="1">
      <c r="L465" s="324" t="s">
        <v>450</v>
      </c>
      <c r="M465" s="226"/>
      <c r="N465" s="226"/>
      <c r="O465" s="32"/>
      <c r="P465" s="229">
        <f>'Таб 1'!I24</f>
        <v>128</v>
      </c>
    </row>
    <row r="466" spans="11:16" ht="15.75">
      <c r="K466" s="8" t="s">
        <v>272</v>
      </c>
      <c r="L466" s="322" t="s">
        <v>767</v>
      </c>
      <c r="M466" s="9"/>
      <c r="N466" s="9"/>
      <c r="O466" s="9"/>
      <c r="P466" s="10">
        <f>SUM('Таб 4-6'!E19:E20)</f>
        <v>0</v>
      </c>
    </row>
    <row r="467" spans="12:16" ht="13.5">
      <c r="L467" s="323" t="s">
        <v>52</v>
      </c>
      <c r="M467" s="225"/>
      <c r="N467" s="225"/>
      <c r="O467" s="227"/>
      <c r="P467" s="12">
        <f>'Таб 4-6'!E18</f>
        <v>0</v>
      </c>
    </row>
    <row r="468" spans="12:16" ht="12.75">
      <c r="L468" s="322" t="s">
        <v>458</v>
      </c>
      <c r="M468" s="9"/>
      <c r="N468" s="9"/>
      <c r="O468" s="9"/>
      <c r="P468" s="10">
        <f>'Таб 4-6'!E22</f>
        <v>0</v>
      </c>
    </row>
    <row r="469" spans="12:16" ht="13.5">
      <c r="L469" s="323" t="s">
        <v>585</v>
      </c>
      <c r="M469" s="225"/>
      <c r="N469" s="225"/>
      <c r="O469" s="227"/>
      <c r="P469" s="12">
        <f>'Таб 4-6'!E21</f>
        <v>0</v>
      </c>
    </row>
    <row r="470" spans="12:16" ht="12.75">
      <c r="L470" s="322" t="s">
        <v>452</v>
      </c>
      <c r="M470" s="9"/>
      <c r="N470" s="9"/>
      <c r="O470" s="9"/>
      <c r="P470" s="10">
        <f>SUM('Таб 4-6'!E24:E25)</f>
        <v>0</v>
      </c>
    </row>
    <row r="471" spans="12:16" ht="13.5">
      <c r="L471" s="323" t="s">
        <v>451</v>
      </c>
      <c r="M471" s="225"/>
      <c r="N471" s="225"/>
      <c r="O471" s="227"/>
      <c r="P471" s="12">
        <f>'Таб 4-6'!E23</f>
        <v>0</v>
      </c>
    </row>
    <row r="472" spans="12:16" ht="12.75">
      <c r="L472" s="322" t="s">
        <v>459</v>
      </c>
      <c r="M472" s="9"/>
      <c r="N472" s="9"/>
      <c r="O472" s="9"/>
      <c r="P472" s="10">
        <f>'Таб 4-6'!E27</f>
        <v>0</v>
      </c>
    </row>
    <row r="473" spans="12:16" ht="13.5">
      <c r="L473" s="323" t="s">
        <v>460</v>
      </c>
      <c r="M473" s="225"/>
      <c r="N473" s="225"/>
      <c r="O473" s="227"/>
      <c r="P473" s="12">
        <f>'Таб 4-6'!E26</f>
        <v>0</v>
      </c>
    </row>
    <row r="474" spans="12:16" ht="12.75">
      <c r="L474" s="322" t="s">
        <v>457</v>
      </c>
      <c r="M474" s="9"/>
      <c r="N474" s="9"/>
      <c r="O474" s="9"/>
      <c r="P474" s="10">
        <f>SUM('Таб 4-6'!E29:E30)</f>
        <v>0</v>
      </c>
    </row>
    <row r="475" spans="12:16" ht="13.5">
      <c r="L475" s="323" t="s">
        <v>217</v>
      </c>
      <c r="M475" s="225"/>
      <c r="N475" s="225"/>
      <c r="O475" s="227"/>
      <c r="P475" s="12">
        <f>'Таб 4-6'!E28</f>
        <v>0</v>
      </c>
    </row>
    <row r="476" spans="12:16" ht="12.75">
      <c r="L476" s="322" t="s">
        <v>455</v>
      </c>
      <c r="M476" s="9"/>
      <c r="N476" s="9"/>
      <c r="O476" s="9"/>
      <c r="P476" s="10">
        <f>'Таб 4-6'!E32</f>
        <v>0</v>
      </c>
    </row>
    <row r="477" spans="12:16" ht="13.5">
      <c r="L477" s="323" t="s">
        <v>456</v>
      </c>
      <c r="M477" s="225"/>
      <c r="N477" s="225"/>
      <c r="O477" s="227"/>
      <c r="P477" s="12">
        <f>'Таб 4-6'!E31</f>
        <v>0</v>
      </c>
    </row>
    <row r="478" spans="12:16" ht="12.75">
      <c r="L478" s="322" t="s">
        <v>453</v>
      </c>
      <c r="M478" s="9"/>
      <c r="N478" s="9"/>
      <c r="O478" s="9"/>
      <c r="P478" s="10">
        <f>'Таб 4-6'!E34</f>
        <v>0</v>
      </c>
    </row>
    <row r="479" spans="12:16" ht="14.25" thickBot="1">
      <c r="L479" s="324" t="s">
        <v>454</v>
      </c>
      <c r="M479" s="226"/>
      <c r="N479" s="226"/>
      <c r="O479" s="222"/>
      <c r="P479" s="33">
        <f>'Таб 4-6'!E33</f>
        <v>0</v>
      </c>
    </row>
    <row r="480" spans="11:16" ht="15.75">
      <c r="K480" s="8" t="s">
        <v>273</v>
      </c>
      <c r="L480" s="322" t="s">
        <v>46</v>
      </c>
      <c r="M480" s="9"/>
      <c r="N480" s="9"/>
      <c r="O480" s="9"/>
      <c r="P480" s="10">
        <f>'Таб 4-6'!K5</f>
        <v>0</v>
      </c>
    </row>
    <row r="481" spans="12:16" ht="13.5">
      <c r="L481" s="323" t="s">
        <v>52</v>
      </c>
      <c r="M481" s="225"/>
      <c r="N481" s="225"/>
      <c r="O481" s="227"/>
      <c r="P481" s="12">
        <f>'Таб 4-6'!K4</f>
        <v>0</v>
      </c>
    </row>
    <row r="482" spans="12:16" ht="12.75">
      <c r="L482" s="322" t="s">
        <v>47</v>
      </c>
      <c r="M482" s="9"/>
      <c r="N482" s="9"/>
      <c r="O482" s="9"/>
      <c r="P482" s="10">
        <f>'Таб 4-6'!K7</f>
        <v>0</v>
      </c>
    </row>
    <row r="483" spans="12:16" ht="13.5">
      <c r="L483" s="323" t="s">
        <v>51</v>
      </c>
      <c r="M483" s="225"/>
      <c r="N483" s="225"/>
      <c r="O483" s="227"/>
      <c r="P483" s="12">
        <f>'Таб 4-6'!K6</f>
        <v>0</v>
      </c>
    </row>
    <row r="484" spans="12:16" ht="12.75">
      <c r="L484" s="322" t="s">
        <v>48</v>
      </c>
      <c r="M484" s="9"/>
      <c r="N484" s="9"/>
      <c r="O484" s="9"/>
      <c r="P484" s="10">
        <f>'Таб 4-6'!K9</f>
        <v>0</v>
      </c>
    </row>
    <row r="485" spans="12:16" ht="13.5">
      <c r="L485" s="323" t="s">
        <v>53</v>
      </c>
      <c r="M485" s="225"/>
      <c r="N485" s="225"/>
      <c r="O485" s="227"/>
      <c r="P485" s="12">
        <f>'Таб 4-6'!K8</f>
        <v>0</v>
      </c>
    </row>
    <row r="486" spans="12:16" ht="12.75">
      <c r="L486" s="322" t="s">
        <v>49</v>
      </c>
      <c r="M486" s="9"/>
      <c r="N486" s="9"/>
      <c r="O486" s="9"/>
      <c r="P486" s="10">
        <f>'Таб 4-6'!K11</f>
        <v>0</v>
      </c>
    </row>
    <row r="487" spans="12:16" ht="14.25" thickBot="1">
      <c r="L487" s="324" t="s">
        <v>359</v>
      </c>
      <c r="M487" s="226"/>
      <c r="N487" s="226"/>
      <c r="O487" s="222"/>
      <c r="P487" s="33">
        <f>'Таб 4-6'!K10</f>
        <v>0</v>
      </c>
    </row>
    <row r="488" spans="12:16" ht="13.5">
      <c r="L488" s="322" t="s">
        <v>368</v>
      </c>
      <c r="M488" s="224"/>
      <c r="N488" s="224"/>
      <c r="O488" s="19"/>
      <c r="P488" s="10">
        <f>'Таб 4-6'!K5</f>
        <v>0</v>
      </c>
    </row>
    <row r="489" spans="12:16" ht="13.5">
      <c r="L489" s="323" t="s">
        <v>268</v>
      </c>
      <c r="M489" s="225"/>
      <c r="N489" s="225"/>
      <c r="O489" s="11"/>
      <c r="P489" s="12">
        <f>'Таб 2-3'!G20</f>
        <v>0</v>
      </c>
    </row>
    <row r="490" spans="12:16" ht="13.5">
      <c r="L490" s="322" t="s">
        <v>369</v>
      </c>
      <c r="M490" s="224"/>
      <c r="N490" s="224"/>
      <c r="O490" s="19"/>
      <c r="P490" s="223">
        <f>'Таб 4-6'!K7</f>
        <v>0</v>
      </c>
    </row>
    <row r="491" spans="12:16" ht="13.5">
      <c r="L491" s="323" t="s">
        <v>587</v>
      </c>
      <c r="M491" s="225"/>
      <c r="N491" s="225"/>
      <c r="O491" s="11"/>
      <c r="P491" s="12">
        <f>'Таб 2-3'!G21</f>
        <v>0</v>
      </c>
    </row>
    <row r="492" spans="12:16" ht="13.5">
      <c r="L492" s="322" t="s">
        <v>769</v>
      </c>
      <c r="M492" s="224"/>
      <c r="N492" s="224"/>
      <c r="O492" s="19"/>
      <c r="P492" s="223">
        <f>'Таб 4-6'!K9</f>
        <v>0</v>
      </c>
    </row>
    <row r="493" spans="12:16" ht="13.5">
      <c r="L493" s="323" t="s">
        <v>770</v>
      </c>
      <c r="M493" s="225"/>
      <c r="N493" s="225"/>
      <c r="O493" s="11"/>
      <c r="P493" s="12">
        <f>'Таб 2-3'!G22</f>
        <v>0</v>
      </c>
    </row>
    <row r="494" spans="12:16" ht="13.5">
      <c r="L494" s="322" t="s">
        <v>370</v>
      </c>
      <c r="M494" s="224"/>
      <c r="N494" s="224"/>
      <c r="O494" s="19"/>
      <c r="P494" s="223">
        <f>'Таб 4-6'!K11</f>
        <v>0</v>
      </c>
    </row>
    <row r="495" spans="12:16" ht="14.25" thickBot="1">
      <c r="L495" s="324" t="s">
        <v>461</v>
      </c>
      <c r="M495" s="226"/>
      <c r="N495" s="226"/>
      <c r="O495" s="32"/>
      <c r="P495" s="33">
        <f>'Таб 2-3'!G23</f>
        <v>0</v>
      </c>
    </row>
    <row r="496" spans="11:16" ht="15.75">
      <c r="K496" s="8" t="s">
        <v>274</v>
      </c>
      <c r="L496" s="322" t="s">
        <v>772</v>
      </c>
      <c r="M496" s="9"/>
      <c r="N496" s="9"/>
      <c r="O496" s="9"/>
      <c r="P496" s="10">
        <f>'Таб 7-10'!I5</f>
        <v>7</v>
      </c>
    </row>
    <row r="497" spans="12:16" ht="13.5">
      <c r="L497" s="323" t="s">
        <v>773</v>
      </c>
      <c r="M497" s="225"/>
      <c r="N497" s="225"/>
      <c r="O497" s="227"/>
      <c r="P497" s="12">
        <f>'Таб 7-10'!I4</f>
        <v>7</v>
      </c>
    </row>
    <row r="498" spans="12:16" ht="12.75">
      <c r="L498" s="322" t="s">
        <v>462</v>
      </c>
      <c r="M498" s="9"/>
      <c r="N498" s="9"/>
      <c r="O498" s="9"/>
      <c r="P498" s="10">
        <f>'Таб 7-10'!I6+'Таб 7-10'!I8+'Таб 7-10'!I9+'Таб 7-10'!I14</f>
        <v>0</v>
      </c>
    </row>
    <row r="499" spans="12:16" ht="13.5">
      <c r="L499" s="323" t="s">
        <v>183</v>
      </c>
      <c r="M499" s="225"/>
      <c r="N499" s="225"/>
      <c r="O499" s="227"/>
      <c r="P499" s="12">
        <f>'Таб 7-10'!I5</f>
        <v>7</v>
      </c>
    </row>
    <row r="500" spans="12:16" ht="12.75">
      <c r="L500" s="322" t="s">
        <v>361</v>
      </c>
      <c r="M500" s="9"/>
      <c r="N500" s="9"/>
      <c r="O500" s="9"/>
      <c r="P500" s="10">
        <f>'Таб 7-10'!I7</f>
        <v>0</v>
      </c>
    </row>
    <row r="501" spans="12:16" ht="13.5">
      <c r="L501" s="323" t="s">
        <v>51</v>
      </c>
      <c r="M501" s="225"/>
      <c r="N501" s="225"/>
      <c r="O501" s="227"/>
      <c r="P501" s="12">
        <f>'Таб 7-10'!I6</f>
        <v>0</v>
      </c>
    </row>
    <row r="502" spans="12:16" ht="12.75">
      <c r="L502" s="322" t="s">
        <v>463</v>
      </c>
      <c r="M502" s="9"/>
      <c r="N502" s="9"/>
      <c r="O502" s="9"/>
      <c r="P502" s="10">
        <f>SUM('Таб 7-10'!I10:I13)</f>
        <v>0</v>
      </c>
    </row>
    <row r="503" spans="12:16" ht="14.25" thickBot="1">
      <c r="L503" s="324" t="s">
        <v>464</v>
      </c>
      <c r="M503" s="226"/>
      <c r="N503" s="226"/>
      <c r="O503" s="222"/>
      <c r="P503" s="33">
        <f>'Таб 7-10'!I9</f>
        <v>0</v>
      </c>
    </row>
    <row r="504" spans="12:16" ht="13.5">
      <c r="L504" s="39" t="s">
        <v>768</v>
      </c>
      <c r="M504" s="224"/>
      <c r="N504" s="224"/>
      <c r="O504" s="19"/>
      <c r="P504" s="10">
        <f>'Таб 4-6'!K6+'Таб 4-6'!K8+'Таб 4-6'!K10</f>
        <v>0</v>
      </c>
    </row>
    <row r="505" spans="12:16" ht="13.5">
      <c r="L505" s="40" t="s">
        <v>360</v>
      </c>
      <c r="M505" s="225"/>
      <c r="N505" s="225"/>
      <c r="O505" s="11"/>
      <c r="P505" s="12">
        <f>'Таб 4-6'!K4</f>
        <v>0</v>
      </c>
    </row>
    <row r="506" spans="12:16" ht="13.5">
      <c r="L506" s="39" t="s">
        <v>771</v>
      </c>
      <c r="M506" s="224"/>
      <c r="N506" s="224"/>
      <c r="O506" s="19"/>
      <c r="P506" s="10">
        <f>'Таб 4-6'!K7+'Таб 4-6'!K9+'Таб 4-6'!K11</f>
        <v>0</v>
      </c>
    </row>
    <row r="507" spans="12:16" ht="14.25" thickBot="1">
      <c r="L507" s="41" t="s">
        <v>279</v>
      </c>
      <c r="M507" s="226"/>
      <c r="N507" s="226"/>
      <c r="O507" s="32"/>
      <c r="P507" s="33">
        <f>'Таб 4-6'!K5</f>
        <v>0</v>
      </c>
    </row>
    <row r="508" spans="12:16" ht="13.5">
      <c r="L508" s="39" t="s">
        <v>774</v>
      </c>
      <c r="M508" s="224"/>
      <c r="N508" s="224"/>
      <c r="O508" s="19"/>
      <c r="P508" s="10">
        <f>SUM('Таб 7-10'!E24:E25)</f>
        <v>1</v>
      </c>
    </row>
    <row r="509" spans="12:16" ht="13.5">
      <c r="L509" s="40" t="s">
        <v>360</v>
      </c>
      <c r="M509" s="225"/>
      <c r="N509" s="225"/>
      <c r="O509" s="11"/>
      <c r="P509" s="12">
        <f>'Таб 7-10'!E23</f>
        <v>1</v>
      </c>
    </row>
    <row r="510" spans="12:16" ht="13.5">
      <c r="L510" s="39" t="s">
        <v>775</v>
      </c>
      <c r="M510" s="224"/>
      <c r="N510" s="224"/>
      <c r="O510" s="19"/>
      <c r="P510" s="10">
        <f>SUM('Таб 7-10'!F24:F25)</f>
        <v>0</v>
      </c>
    </row>
    <row r="511" spans="12:16" ht="13.5">
      <c r="L511" s="40" t="s">
        <v>360</v>
      </c>
      <c r="M511" s="225"/>
      <c r="N511" s="225"/>
      <c r="O511" s="11"/>
      <c r="P511" s="12">
        <f>'Таб 7-10'!F23</f>
        <v>0</v>
      </c>
    </row>
    <row r="512" spans="12:16" ht="13.5">
      <c r="L512" s="39" t="s">
        <v>776</v>
      </c>
      <c r="M512" s="224"/>
      <c r="N512" s="224"/>
      <c r="O512" s="19"/>
      <c r="P512" s="10">
        <f>SUM('Таб 7-10'!G24:G25)</f>
        <v>0</v>
      </c>
    </row>
    <row r="513" spans="12:16" ht="13.5">
      <c r="L513" s="40" t="s">
        <v>360</v>
      </c>
      <c r="M513" s="225"/>
      <c r="N513" s="225"/>
      <c r="O513" s="11"/>
      <c r="P513" s="12">
        <f>'Таб 7-10'!G23</f>
        <v>0</v>
      </c>
    </row>
    <row r="514" spans="12:16" ht="13.5">
      <c r="L514" s="39" t="s">
        <v>780</v>
      </c>
      <c r="M514" s="224"/>
      <c r="N514" s="224"/>
      <c r="O514" s="19"/>
      <c r="P514" s="10">
        <f>SUM('Таб 7-10'!H24:H25)</f>
        <v>0</v>
      </c>
    </row>
    <row r="515" spans="12:16" ht="14.25" thickBot="1">
      <c r="L515" s="41" t="s">
        <v>360</v>
      </c>
      <c r="M515" s="226"/>
      <c r="N515" s="226"/>
      <c r="O515" s="32"/>
      <c r="P515" s="33">
        <f>'Таб 7-10'!H23</f>
        <v>0</v>
      </c>
    </row>
    <row r="516" spans="12:16" ht="12.75">
      <c r="L516" s="39" t="s">
        <v>590</v>
      </c>
      <c r="M516" s="230"/>
      <c r="N516" s="230"/>
      <c r="O516" s="230"/>
      <c r="P516" s="10">
        <f>Додаток!F6</f>
        <v>251</v>
      </c>
    </row>
    <row r="517" spans="12:16" ht="13.5">
      <c r="L517" s="40" t="s">
        <v>825</v>
      </c>
      <c r="M517" s="233"/>
      <c r="N517" s="233"/>
      <c r="O517" s="234"/>
      <c r="P517" s="12">
        <f>'Таб 7-10'!P5+'Таб 7-10'!R5</f>
        <v>251</v>
      </c>
    </row>
    <row r="518" spans="12:16" ht="12.75">
      <c r="L518" s="39" t="s">
        <v>589</v>
      </c>
      <c r="M518" s="230"/>
      <c r="N518" s="230"/>
      <c r="O518" s="230"/>
      <c r="P518" s="10">
        <f>SUM(Додаток!H6:I6)</f>
        <v>201</v>
      </c>
    </row>
    <row r="519" spans="12:16" ht="13.5">
      <c r="L519" s="40" t="s">
        <v>826</v>
      </c>
      <c r="M519" s="233"/>
      <c r="N519" s="233"/>
      <c r="O519" s="234"/>
      <c r="P519" s="12">
        <f>'Таб 7-10'!P6+'Таб 7-10'!R6</f>
        <v>201</v>
      </c>
    </row>
    <row r="520" spans="12:16" ht="12.75">
      <c r="L520" s="39" t="s">
        <v>223</v>
      </c>
      <c r="M520" s="230"/>
      <c r="N520" s="230"/>
      <c r="O520" s="230"/>
      <c r="P520" s="10">
        <f>Додаток!F12</f>
        <v>0</v>
      </c>
    </row>
    <row r="521" spans="12:16" ht="14.25" thickBot="1">
      <c r="L521" s="41" t="s">
        <v>827</v>
      </c>
      <c r="M521" s="231"/>
      <c r="N521" s="231"/>
      <c r="O521" s="232"/>
      <c r="P521" s="33">
        <f>'Таб 7-10'!P7</f>
        <v>0</v>
      </c>
    </row>
    <row r="522" spans="12:16" ht="12.75">
      <c r="L522" s="39" t="s">
        <v>208</v>
      </c>
      <c r="M522" s="230"/>
      <c r="N522" s="230"/>
      <c r="O522" s="230"/>
      <c r="P522" s="10">
        <f>Додаток!F13</f>
        <v>78</v>
      </c>
    </row>
    <row r="523" spans="12:16" ht="13.5">
      <c r="L523" s="40" t="s">
        <v>828</v>
      </c>
      <c r="M523" s="233"/>
      <c r="N523" s="233"/>
      <c r="O523" s="234"/>
      <c r="P523" s="12">
        <f>'Таб 7-10'!O5-'Таб 7-10'!P5-'Таб 7-10'!R5-'Таб 7-10'!S5</f>
        <v>78</v>
      </c>
    </row>
    <row r="524" spans="12:16" ht="12.75">
      <c r="L524" s="39" t="s">
        <v>207</v>
      </c>
      <c r="M524" s="230"/>
      <c r="N524" s="230"/>
      <c r="O524" s="230"/>
      <c r="P524" s="10">
        <f>SUM(Додаток!H13:I13)</f>
        <v>78</v>
      </c>
    </row>
    <row r="525" spans="12:16" ht="13.5">
      <c r="L525" s="40" t="s">
        <v>829</v>
      </c>
      <c r="M525" s="233"/>
      <c r="N525" s="233"/>
      <c r="O525" s="234"/>
      <c r="P525" s="12">
        <f>'Таб 7-10'!O6-'Таб 7-10'!P6-'Таб 7-10'!R6-'Таб 7-10'!S6</f>
        <v>78</v>
      </c>
    </row>
    <row r="526" spans="12:16" ht="12.75">
      <c r="L526" s="39" t="s">
        <v>222</v>
      </c>
      <c r="M526" s="230"/>
      <c r="N526" s="230"/>
      <c r="O526" s="230"/>
      <c r="P526" s="10">
        <f>Додаток!F15</f>
        <v>50</v>
      </c>
    </row>
    <row r="527" spans="12:16" ht="14.25" thickBot="1">
      <c r="L527" s="41" t="s">
        <v>830</v>
      </c>
      <c r="M527" s="231"/>
      <c r="N527" s="231"/>
      <c r="O527" s="232"/>
      <c r="P527" s="33">
        <f>'Таб 7-10'!O7-'Таб 7-10'!P7-'Таб 7-10'!R7-'Таб 7-10'!S7</f>
        <v>50</v>
      </c>
    </row>
    <row r="528" spans="11:16" ht="15.75">
      <c r="K528" s="8" t="s">
        <v>275</v>
      </c>
      <c r="L528" s="322" t="s">
        <v>781</v>
      </c>
      <c r="M528" s="9"/>
      <c r="N528" s="9"/>
      <c r="O528" s="9"/>
      <c r="P528" s="10">
        <f>'Таб 7-10'!E24</f>
        <v>0</v>
      </c>
    </row>
    <row r="529" spans="12:16" ht="12.75">
      <c r="L529" s="323" t="s">
        <v>277</v>
      </c>
      <c r="M529" s="11"/>
      <c r="N529" s="11"/>
      <c r="O529" s="11"/>
      <c r="P529" s="12">
        <f>'Таб 7-10'!E23</f>
        <v>1</v>
      </c>
    </row>
    <row r="530" spans="12:16" ht="12.75">
      <c r="L530" s="322" t="s">
        <v>782</v>
      </c>
      <c r="M530" s="9"/>
      <c r="N530" s="9"/>
      <c r="O530" s="9"/>
      <c r="P530" s="10">
        <f>'Таб 7-10'!F24</f>
        <v>0</v>
      </c>
    </row>
    <row r="531" spans="12:16" ht="12.75">
      <c r="L531" s="323" t="s">
        <v>277</v>
      </c>
      <c r="M531" s="11"/>
      <c r="N531" s="11"/>
      <c r="O531" s="11"/>
      <c r="P531" s="12">
        <f>'Таб 7-10'!F23</f>
        <v>0</v>
      </c>
    </row>
    <row r="532" spans="12:16" ht="12.75">
      <c r="L532" s="322" t="s">
        <v>783</v>
      </c>
      <c r="M532" s="9"/>
      <c r="N532" s="9"/>
      <c r="O532" s="9"/>
      <c r="P532" s="10">
        <f>'Таб 7-10'!G24</f>
        <v>0</v>
      </c>
    </row>
    <row r="533" spans="12:16" ht="12.75">
      <c r="L533" s="323" t="s">
        <v>277</v>
      </c>
      <c r="M533" s="11"/>
      <c r="N533" s="11"/>
      <c r="O533" s="11"/>
      <c r="P533" s="12">
        <f>'Таб 7-10'!G23</f>
        <v>0</v>
      </c>
    </row>
    <row r="534" spans="12:16" ht="12.75">
      <c r="L534" s="322" t="s">
        <v>784</v>
      </c>
      <c r="M534" s="9"/>
      <c r="N534" s="9"/>
      <c r="O534" s="9"/>
      <c r="P534" s="10">
        <f>'Таб 7-10'!H24</f>
        <v>0</v>
      </c>
    </row>
    <row r="535" spans="12:16" ht="13.5" thickBot="1">
      <c r="L535" s="324" t="s">
        <v>277</v>
      </c>
      <c r="M535" s="32"/>
      <c r="N535" s="32"/>
      <c r="O535" s="32"/>
      <c r="P535" s="33">
        <f>'Таб 7-10'!H23</f>
        <v>0</v>
      </c>
    </row>
    <row r="536" spans="12:16" ht="12.75">
      <c r="L536" s="322" t="s">
        <v>785</v>
      </c>
      <c r="M536" s="9"/>
      <c r="N536" s="9"/>
      <c r="O536" s="9"/>
      <c r="P536" s="10">
        <f>'Таб 7-10'!E26+'Таб 7-10'!E27+'Таб 7-10'!E29+'Таб 7-10'!E30+'Таб 7-10'!E31+'Таб 7-10'!E32+'Таб 7-10'!E33</f>
        <v>1</v>
      </c>
    </row>
    <row r="537" spans="12:16" ht="12.75">
      <c r="L537" s="323" t="s">
        <v>277</v>
      </c>
      <c r="M537" s="11"/>
      <c r="N537" s="11"/>
      <c r="O537" s="11"/>
      <c r="P537" s="12">
        <f>'Таб 7-10'!E23</f>
        <v>1</v>
      </c>
    </row>
    <row r="538" spans="12:16" ht="12.75">
      <c r="L538" s="322" t="s">
        <v>786</v>
      </c>
      <c r="M538" s="9"/>
      <c r="N538" s="9"/>
      <c r="O538" s="9"/>
      <c r="P538" s="10">
        <f>'Таб 7-10'!F26+'Таб 7-10'!F27+'Таб 7-10'!F29+'Таб 7-10'!F30+'Таб 7-10'!F31+'Таб 7-10'!F32+'Таб 7-10'!F33</f>
        <v>0</v>
      </c>
    </row>
    <row r="539" spans="12:16" ht="12.75">
      <c r="L539" s="323" t="s">
        <v>277</v>
      </c>
      <c r="M539" s="11"/>
      <c r="N539" s="11"/>
      <c r="O539" s="11"/>
      <c r="P539" s="12">
        <f>'Таб 7-10'!F23</f>
        <v>0</v>
      </c>
    </row>
    <row r="540" spans="12:16" ht="12.75">
      <c r="L540" s="322" t="s">
        <v>787</v>
      </c>
      <c r="M540" s="9"/>
      <c r="N540" s="9"/>
      <c r="O540" s="9"/>
      <c r="P540" s="10">
        <f>'Таб 7-10'!G26+'Таб 7-10'!G27+'Таб 7-10'!G29+'Таб 7-10'!G30+'Таб 7-10'!G31+'Таб 7-10'!G32+'Таб 7-10'!G33</f>
        <v>0</v>
      </c>
    </row>
    <row r="541" spans="12:16" ht="12.75">
      <c r="L541" s="323" t="s">
        <v>277</v>
      </c>
      <c r="M541" s="11"/>
      <c r="N541" s="11"/>
      <c r="O541" s="11"/>
      <c r="P541" s="12">
        <f>'Таб 7-10'!G23</f>
        <v>0</v>
      </c>
    </row>
    <row r="542" spans="12:16" ht="12.75">
      <c r="L542" s="322" t="s">
        <v>788</v>
      </c>
      <c r="M542" s="9"/>
      <c r="N542" s="9"/>
      <c r="O542" s="9"/>
      <c r="P542" s="10">
        <f>'Таб 7-10'!H26+'Таб 7-10'!H27+'Таб 7-10'!H29+'Таб 7-10'!H30+'Таб 7-10'!H31+'Таб 7-10'!H32+'Таб 7-10'!H33</f>
        <v>0</v>
      </c>
    </row>
    <row r="543" spans="12:16" ht="13.5" thickBot="1">
      <c r="L543" s="324" t="s">
        <v>277</v>
      </c>
      <c r="M543" s="32"/>
      <c r="N543" s="32"/>
      <c r="O543" s="32"/>
      <c r="P543" s="33">
        <f>'Таб 7-10'!H23</f>
        <v>0</v>
      </c>
    </row>
    <row r="544" spans="12:16" ht="12.75">
      <c r="L544" s="322" t="s">
        <v>777</v>
      </c>
      <c r="M544" s="9"/>
      <c r="N544" s="9"/>
      <c r="O544" s="9"/>
      <c r="P544" s="10">
        <f>'Таб 7-10'!E28</f>
        <v>0</v>
      </c>
    </row>
    <row r="545" spans="12:16" ht="13.5">
      <c r="L545" s="323" t="s">
        <v>53</v>
      </c>
      <c r="M545" s="225"/>
      <c r="N545" s="225"/>
      <c r="O545" s="227"/>
      <c r="P545" s="12">
        <f>'Таб 7-10'!E27</f>
        <v>0</v>
      </c>
    </row>
    <row r="546" spans="12:16" ht="12.75">
      <c r="L546" s="322" t="s">
        <v>778</v>
      </c>
      <c r="M546" s="9"/>
      <c r="N546" s="9"/>
      <c r="O546" s="9"/>
      <c r="P546" s="10">
        <f>'Таб 7-10'!F28</f>
        <v>0</v>
      </c>
    </row>
    <row r="547" spans="12:16" ht="13.5">
      <c r="L547" s="323" t="s">
        <v>53</v>
      </c>
      <c r="M547" s="225"/>
      <c r="N547" s="225"/>
      <c r="O547" s="227"/>
      <c r="P547" s="12">
        <f>'Таб 7-10'!F27</f>
        <v>0</v>
      </c>
    </row>
    <row r="548" spans="12:16" ht="12.75">
      <c r="L548" s="322" t="s">
        <v>779</v>
      </c>
      <c r="M548" s="9"/>
      <c r="N548" s="9"/>
      <c r="O548" s="9"/>
      <c r="P548" s="10">
        <f>'Таб 7-10'!G28</f>
        <v>0</v>
      </c>
    </row>
    <row r="549" spans="12:16" ht="13.5">
      <c r="L549" s="323" t="s">
        <v>53</v>
      </c>
      <c r="M549" s="225"/>
      <c r="N549" s="225"/>
      <c r="O549" s="227"/>
      <c r="P549" s="12">
        <f>'Таб 7-10'!G27</f>
        <v>0</v>
      </c>
    </row>
    <row r="550" spans="12:16" ht="12.75">
      <c r="L550" s="322" t="s">
        <v>789</v>
      </c>
      <c r="M550" s="9"/>
      <c r="N550" s="9"/>
      <c r="O550" s="9"/>
      <c r="P550" s="10">
        <f>'Таб 7-10'!H28</f>
        <v>0</v>
      </c>
    </row>
    <row r="551" spans="12:16" ht="14.25" thickBot="1">
      <c r="L551" s="324" t="s">
        <v>53</v>
      </c>
      <c r="M551" s="226"/>
      <c r="N551" s="226"/>
      <c r="O551" s="222"/>
      <c r="P551" s="33">
        <f>'Таб 7-10'!H27</f>
        <v>0</v>
      </c>
    </row>
    <row r="552" spans="11:16" ht="15.75">
      <c r="K552" s="8" t="s">
        <v>363</v>
      </c>
      <c r="L552" s="322" t="s">
        <v>803</v>
      </c>
      <c r="M552" s="9"/>
      <c r="N552" s="9"/>
      <c r="O552" s="9"/>
      <c r="P552" s="10">
        <f>'Таб 7-10'!O6</f>
        <v>507</v>
      </c>
    </row>
    <row r="553" spans="12:16" ht="13.5">
      <c r="L553" s="323" t="s">
        <v>52</v>
      </c>
      <c r="M553" s="225"/>
      <c r="N553" s="225"/>
      <c r="O553" s="227"/>
      <c r="P553" s="12">
        <f>'Таб 7-10'!O5</f>
        <v>557</v>
      </c>
    </row>
    <row r="554" spans="12:16" ht="12.75">
      <c r="L554" s="322" t="s">
        <v>813</v>
      </c>
      <c r="M554" s="9"/>
      <c r="N554" s="9"/>
      <c r="O554" s="9"/>
      <c r="P554" s="10">
        <f>'Таб 7-10'!P6</f>
        <v>201</v>
      </c>
    </row>
    <row r="555" spans="12:16" ht="13.5">
      <c r="L555" s="323" t="s">
        <v>52</v>
      </c>
      <c r="M555" s="225"/>
      <c r="N555" s="225"/>
      <c r="O555" s="227"/>
      <c r="P555" s="12">
        <f>'Таб 7-10'!P5</f>
        <v>251</v>
      </c>
    </row>
    <row r="556" spans="12:16" ht="12.75">
      <c r="L556" s="322" t="s">
        <v>814</v>
      </c>
      <c r="M556" s="9"/>
      <c r="N556" s="9"/>
      <c r="O556" s="9"/>
      <c r="P556" s="10">
        <f>'Таб 7-10'!Q6</f>
        <v>116</v>
      </c>
    </row>
    <row r="557" spans="12:16" ht="13.5">
      <c r="L557" s="323" t="s">
        <v>52</v>
      </c>
      <c r="M557" s="225"/>
      <c r="N557" s="225"/>
      <c r="O557" s="227"/>
      <c r="P557" s="12">
        <f>'Таб 7-10'!Q5</f>
        <v>116</v>
      </c>
    </row>
    <row r="558" spans="12:16" ht="12.75">
      <c r="L558" s="322" t="s">
        <v>815</v>
      </c>
      <c r="M558" s="9"/>
      <c r="N558" s="9"/>
      <c r="O558" s="9"/>
      <c r="P558" s="10">
        <f>'Таб 7-10'!R6</f>
        <v>0</v>
      </c>
    </row>
    <row r="559" spans="12:16" ht="13.5">
      <c r="L559" s="323" t="s">
        <v>52</v>
      </c>
      <c r="M559" s="225"/>
      <c r="N559" s="225"/>
      <c r="O559" s="227"/>
      <c r="P559" s="12">
        <f>'Таб 7-10'!R5</f>
        <v>0</v>
      </c>
    </row>
    <row r="560" spans="12:16" ht="12.75">
      <c r="L560" s="322" t="s">
        <v>816</v>
      </c>
      <c r="M560" s="9"/>
      <c r="N560" s="9"/>
      <c r="O560" s="9"/>
      <c r="P560" s="223">
        <f>'Таб 7-10'!S6</f>
        <v>228</v>
      </c>
    </row>
    <row r="561" spans="12:16" ht="14.25" thickBot="1">
      <c r="L561" s="324" t="s">
        <v>52</v>
      </c>
      <c r="M561" s="226"/>
      <c r="N561" s="226"/>
      <c r="O561" s="222"/>
      <c r="P561" s="33">
        <f>'Таб 7-10'!S5</f>
        <v>228</v>
      </c>
    </row>
    <row r="562" spans="12:16" ht="12.75">
      <c r="L562" s="322" t="s">
        <v>362</v>
      </c>
      <c r="M562" s="9"/>
      <c r="N562" s="9"/>
      <c r="O562" s="9"/>
      <c r="P562" s="10">
        <f>'Таб 7-10'!O7</f>
        <v>50</v>
      </c>
    </row>
    <row r="563" spans="12:16" ht="13.5">
      <c r="L563" s="323" t="s">
        <v>52</v>
      </c>
      <c r="M563" s="225"/>
      <c r="N563" s="225"/>
      <c r="O563" s="227"/>
      <c r="P563" s="12">
        <f>'Таб 7-10'!O5</f>
        <v>557</v>
      </c>
    </row>
    <row r="564" spans="12:16" ht="12.75">
      <c r="L564" s="322" t="s">
        <v>817</v>
      </c>
      <c r="M564" s="9"/>
      <c r="N564" s="9"/>
      <c r="O564" s="9"/>
      <c r="P564" s="10">
        <f>'Таб 7-10'!P7</f>
        <v>0</v>
      </c>
    </row>
    <row r="565" spans="12:16" ht="13.5">
      <c r="L565" s="323" t="s">
        <v>52</v>
      </c>
      <c r="M565" s="225"/>
      <c r="N565" s="225"/>
      <c r="O565" s="227"/>
      <c r="P565" s="12">
        <f>'Таб 7-10'!P5</f>
        <v>251</v>
      </c>
    </row>
    <row r="566" spans="12:16" ht="12.75">
      <c r="L566" s="322" t="s">
        <v>818</v>
      </c>
      <c r="M566" s="9"/>
      <c r="N566" s="9"/>
      <c r="O566" s="9"/>
      <c r="P566" s="10">
        <f>'Таб 7-10'!Q7</f>
        <v>0</v>
      </c>
    </row>
    <row r="567" spans="12:16" ht="13.5">
      <c r="L567" s="323" t="s">
        <v>52</v>
      </c>
      <c r="M567" s="225"/>
      <c r="N567" s="225"/>
      <c r="O567" s="227"/>
      <c r="P567" s="12">
        <f>'Таб 7-10'!Q5</f>
        <v>116</v>
      </c>
    </row>
    <row r="568" spans="12:16" ht="12.75">
      <c r="L568" s="322" t="s">
        <v>819</v>
      </c>
      <c r="M568" s="9"/>
      <c r="N568" s="9"/>
      <c r="O568" s="9"/>
      <c r="P568" s="10">
        <f>'Таб 7-10'!R7</f>
        <v>0</v>
      </c>
    </row>
    <row r="569" spans="12:16" ht="13.5">
      <c r="L569" s="323" t="s">
        <v>52</v>
      </c>
      <c r="M569" s="225"/>
      <c r="N569" s="225"/>
      <c r="O569" s="227"/>
      <c r="P569" s="12">
        <f>'Таб 7-10'!R5</f>
        <v>0</v>
      </c>
    </row>
    <row r="570" spans="12:16" ht="12.75">
      <c r="L570" s="322" t="s">
        <v>820</v>
      </c>
      <c r="M570" s="9"/>
      <c r="N570" s="9"/>
      <c r="O570" s="9"/>
      <c r="P570" s="10">
        <f>'Таб 7-10'!S7</f>
        <v>0</v>
      </c>
    </row>
    <row r="571" spans="12:16" ht="14.25" thickBot="1">
      <c r="L571" s="324" t="s">
        <v>52</v>
      </c>
      <c r="M571" s="226"/>
      <c r="N571" s="226"/>
      <c r="O571" s="222"/>
      <c r="P571" s="33">
        <f>'Таб 7-10'!S5</f>
        <v>228</v>
      </c>
    </row>
    <row r="572" spans="12:16" ht="12.75">
      <c r="L572" s="322" t="s">
        <v>821</v>
      </c>
      <c r="M572" s="9"/>
      <c r="N572" s="9"/>
      <c r="O572" s="9"/>
      <c r="P572" s="10">
        <f>'Таб 7-10'!R5</f>
        <v>0</v>
      </c>
    </row>
    <row r="573" spans="12:16" ht="13.5">
      <c r="L573" s="323" t="s">
        <v>364</v>
      </c>
      <c r="M573" s="225"/>
      <c r="N573" s="225"/>
      <c r="O573" s="227"/>
      <c r="P573" s="12">
        <f>'Таб 7-10'!Q5</f>
        <v>116</v>
      </c>
    </row>
    <row r="574" spans="12:16" ht="12.75">
      <c r="L574" s="322" t="s">
        <v>815</v>
      </c>
      <c r="M574" s="9"/>
      <c r="N574" s="9"/>
      <c r="O574" s="9"/>
      <c r="P574" s="10">
        <f>'Таб 7-10'!R6</f>
        <v>0</v>
      </c>
    </row>
    <row r="575" spans="12:16" ht="13.5">
      <c r="L575" s="323" t="s">
        <v>366</v>
      </c>
      <c r="M575" s="225"/>
      <c r="N575" s="225"/>
      <c r="O575" s="227"/>
      <c r="P575" s="12">
        <f>'Таб 7-10'!Q6</f>
        <v>116</v>
      </c>
    </row>
    <row r="576" spans="12:16" ht="12.75">
      <c r="L576" s="322" t="s">
        <v>819</v>
      </c>
      <c r="M576" s="9"/>
      <c r="N576" s="9"/>
      <c r="O576" s="9"/>
      <c r="P576" s="10">
        <f>'Таб 7-10'!R7</f>
        <v>0</v>
      </c>
    </row>
    <row r="577" spans="12:16" ht="14.25" thickBot="1">
      <c r="L577" s="324" t="s">
        <v>245</v>
      </c>
      <c r="M577" s="226"/>
      <c r="N577" s="226"/>
      <c r="O577" s="222"/>
      <c r="P577" s="33">
        <f>'Таб 7-10'!Q7</f>
        <v>0</v>
      </c>
    </row>
    <row r="578" spans="12:16" ht="12.75">
      <c r="L578" s="322" t="s">
        <v>822</v>
      </c>
      <c r="M578" s="9"/>
      <c r="N578" s="9"/>
      <c r="O578" s="9"/>
      <c r="P578" s="10">
        <f>'Таб 7-10'!P5+'Таб 7-10'!R5</f>
        <v>251</v>
      </c>
    </row>
    <row r="579" spans="12:16" ht="13.5">
      <c r="L579" s="323" t="s">
        <v>269</v>
      </c>
      <c r="M579" s="225"/>
      <c r="N579" s="225"/>
      <c r="O579" s="227"/>
      <c r="P579" s="12">
        <f>'Таб 7-10'!O5</f>
        <v>557</v>
      </c>
    </row>
    <row r="580" spans="12:16" ht="12.75">
      <c r="L580" s="322" t="s">
        <v>823</v>
      </c>
      <c r="M580" s="9"/>
      <c r="N580" s="9"/>
      <c r="O580" s="9"/>
      <c r="P580" s="10">
        <f>'Таб 7-10'!P6+'Таб 7-10'!R6</f>
        <v>201</v>
      </c>
    </row>
    <row r="581" spans="12:16" ht="13.5">
      <c r="L581" s="323" t="s">
        <v>269</v>
      </c>
      <c r="M581" s="225"/>
      <c r="N581" s="225"/>
      <c r="O581" s="227"/>
      <c r="P581" s="12">
        <f>'Таб 7-10'!O6</f>
        <v>507</v>
      </c>
    </row>
    <row r="582" spans="12:16" ht="12.75">
      <c r="L582" s="322" t="s">
        <v>824</v>
      </c>
      <c r="M582" s="9"/>
      <c r="N582" s="9"/>
      <c r="O582" s="9"/>
      <c r="P582" s="10">
        <f>'Таб 7-10'!P7+'Таб 7-10'!R7</f>
        <v>0</v>
      </c>
    </row>
    <row r="583" spans="12:16" ht="14.25" thickBot="1">
      <c r="L583" s="324" t="s">
        <v>269</v>
      </c>
      <c r="M583" s="226"/>
      <c r="N583" s="226"/>
      <c r="O583" s="222"/>
      <c r="P583" s="33">
        <f>'Таб 7-10'!O7</f>
        <v>50</v>
      </c>
    </row>
    <row r="584" spans="11:16" ht="15.75">
      <c r="K584" s="8" t="s">
        <v>465</v>
      </c>
      <c r="L584" s="322" t="s">
        <v>468</v>
      </c>
      <c r="M584" s="9"/>
      <c r="N584" s="9"/>
      <c r="O584" s="9"/>
      <c r="P584" s="10">
        <f>'Таб 7-10'!S14+'Таб 7-10'!S17+'Таб 7-10'!S19+'Таб 7-10'!S20</f>
        <v>0</v>
      </c>
    </row>
    <row r="585" spans="12:16" ht="13.5">
      <c r="L585" s="323" t="s">
        <v>773</v>
      </c>
      <c r="M585" s="225"/>
      <c r="N585" s="225"/>
      <c r="O585" s="227"/>
      <c r="P585" s="12">
        <f>'Таб 7-10'!S13</f>
        <v>1</v>
      </c>
    </row>
    <row r="586" spans="12:16" ht="12.75">
      <c r="L586" s="322" t="s">
        <v>469</v>
      </c>
      <c r="M586" s="9"/>
      <c r="N586" s="9"/>
      <c r="O586" s="9"/>
      <c r="P586" s="10">
        <f>'Таб 7-10'!S15+'Таб 7-10'!S16</f>
        <v>0</v>
      </c>
    </row>
    <row r="587" spans="12:16" ht="13.5">
      <c r="L587" s="323" t="s">
        <v>183</v>
      </c>
      <c r="M587" s="225"/>
      <c r="N587" s="225"/>
      <c r="O587" s="227"/>
      <c r="P587" s="12">
        <f>'Таб 7-10'!S14</f>
        <v>0</v>
      </c>
    </row>
    <row r="588" spans="12:16" ht="12.75">
      <c r="L588" s="322" t="s">
        <v>466</v>
      </c>
      <c r="M588" s="9"/>
      <c r="N588" s="9"/>
      <c r="O588" s="9"/>
      <c r="P588" s="10">
        <f>'Таб 7-10'!S18</f>
        <v>0</v>
      </c>
    </row>
    <row r="589" spans="12:16" ht="14.25" thickBot="1">
      <c r="L589" s="324" t="s">
        <v>467</v>
      </c>
      <c r="M589" s="226"/>
      <c r="N589" s="226"/>
      <c r="O589" s="222"/>
      <c r="P589" s="33">
        <f>'Таб 7-10'!S17</f>
        <v>0</v>
      </c>
    </row>
    <row r="590" spans="11:16" ht="15.75">
      <c r="K590" s="179" t="s">
        <v>646</v>
      </c>
      <c r="L590" s="322" t="s">
        <v>149</v>
      </c>
      <c r="M590" s="9"/>
      <c r="N590" s="9"/>
      <c r="O590" s="9"/>
      <c r="P590" s="10">
        <f>SUM(Додаток!G6:I6)</f>
        <v>251</v>
      </c>
    </row>
    <row r="591" spans="12:16" ht="13.5">
      <c r="L591" s="323" t="s">
        <v>269</v>
      </c>
      <c r="M591" s="225"/>
      <c r="N591" s="225"/>
      <c r="O591" s="227"/>
      <c r="P591" s="12">
        <f>Додаток!F6</f>
        <v>251</v>
      </c>
    </row>
    <row r="592" spans="12:16" ht="12.75">
      <c r="L592" s="322" t="s">
        <v>150</v>
      </c>
      <c r="M592" s="9"/>
      <c r="N592" s="9"/>
      <c r="O592" s="9"/>
      <c r="P592" s="10">
        <f>SUM(Додаток!G7:I7)</f>
        <v>0</v>
      </c>
    </row>
    <row r="593" spans="12:16" ht="13.5">
      <c r="L593" s="323" t="s">
        <v>269</v>
      </c>
      <c r="M593" s="225"/>
      <c r="N593" s="225"/>
      <c r="O593" s="227"/>
      <c r="P593" s="12">
        <f>Додаток!F7</f>
        <v>0</v>
      </c>
    </row>
    <row r="594" spans="12:16" ht="12.75">
      <c r="L594" s="322" t="s">
        <v>161</v>
      </c>
      <c r="M594" s="9"/>
      <c r="N594" s="9"/>
      <c r="O594" s="9"/>
      <c r="P594" s="10">
        <f>SUM(Додаток!H8:I8)</f>
        <v>104</v>
      </c>
    </row>
    <row r="595" spans="12:16" ht="13.5">
      <c r="L595" s="323" t="s">
        <v>269</v>
      </c>
      <c r="M595" s="225"/>
      <c r="N595" s="225"/>
      <c r="O595" s="227"/>
      <c r="P595" s="12">
        <f>Додаток!F8</f>
        <v>104</v>
      </c>
    </row>
    <row r="596" spans="12:16" ht="12.75">
      <c r="L596" s="322" t="s">
        <v>151</v>
      </c>
      <c r="M596" s="9"/>
      <c r="N596" s="9"/>
      <c r="O596" s="9"/>
      <c r="P596" s="10">
        <f>SUM(Додаток!G9:I9)</f>
        <v>158</v>
      </c>
    </row>
    <row r="597" spans="12:16" ht="13.5">
      <c r="L597" s="323" t="s">
        <v>269</v>
      </c>
      <c r="M597" s="225"/>
      <c r="N597" s="225"/>
      <c r="O597" s="227"/>
      <c r="P597" s="12">
        <f>Додаток!F9</f>
        <v>158</v>
      </c>
    </row>
    <row r="598" spans="12:16" ht="12.75">
      <c r="L598" s="322" t="s">
        <v>152</v>
      </c>
      <c r="M598" s="9"/>
      <c r="N598" s="9"/>
      <c r="O598" s="9"/>
      <c r="P598" s="10">
        <f>SUM(Додаток!G10:I10)</f>
        <v>0</v>
      </c>
    </row>
    <row r="599" spans="12:16" ht="13.5">
      <c r="L599" s="323" t="s">
        <v>269</v>
      </c>
      <c r="M599" s="225"/>
      <c r="N599" s="225"/>
      <c r="O599" s="227"/>
      <c r="P599" s="12">
        <f>Додаток!F10</f>
        <v>0</v>
      </c>
    </row>
    <row r="600" spans="12:16" ht="12.75">
      <c r="L600" s="322" t="s">
        <v>153</v>
      </c>
      <c r="M600" s="9"/>
      <c r="N600" s="9"/>
      <c r="O600" s="9"/>
      <c r="P600" s="10">
        <f>SUM(Додаток!G11:I11)</f>
        <v>0</v>
      </c>
    </row>
    <row r="601" spans="12:16" ht="13.5">
      <c r="L601" s="323" t="s">
        <v>269</v>
      </c>
      <c r="M601" s="225"/>
      <c r="N601" s="225"/>
      <c r="O601" s="227"/>
      <c r="P601" s="12">
        <f>Додаток!F11</f>
        <v>0</v>
      </c>
    </row>
    <row r="602" spans="12:16" ht="12.75">
      <c r="L602" s="322" t="s">
        <v>154</v>
      </c>
      <c r="M602" s="9"/>
      <c r="N602" s="9"/>
      <c r="O602" s="9"/>
      <c r="P602" s="10">
        <f>SUM(Додаток!G12:I12)</f>
        <v>0</v>
      </c>
    </row>
    <row r="603" spans="12:16" ht="13.5">
      <c r="L603" s="323" t="s">
        <v>269</v>
      </c>
      <c r="M603" s="225"/>
      <c r="N603" s="225"/>
      <c r="O603" s="227"/>
      <c r="P603" s="12">
        <f>Додаток!F12</f>
        <v>0</v>
      </c>
    </row>
    <row r="604" spans="12:16" ht="12.75">
      <c r="L604" s="322" t="s">
        <v>155</v>
      </c>
      <c r="M604" s="9"/>
      <c r="N604" s="9"/>
      <c r="O604" s="9"/>
      <c r="P604" s="10">
        <f>SUM(Додаток!G13:I13)</f>
        <v>78</v>
      </c>
    </row>
    <row r="605" spans="12:16" ht="13.5">
      <c r="L605" s="323" t="s">
        <v>269</v>
      </c>
      <c r="M605" s="225"/>
      <c r="N605" s="225"/>
      <c r="O605" s="227"/>
      <c r="P605" s="12">
        <f>Додаток!F13</f>
        <v>78</v>
      </c>
    </row>
    <row r="606" spans="12:16" ht="12.75">
      <c r="L606" s="322" t="s">
        <v>156</v>
      </c>
      <c r="M606" s="9"/>
      <c r="N606" s="9"/>
      <c r="O606" s="9"/>
      <c r="P606" s="10">
        <f>SUM(Додаток!G14:I14)</f>
        <v>0</v>
      </c>
    </row>
    <row r="607" spans="12:16" ht="13.5">
      <c r="L607" s="323" t="s">
        <v>269</v>
      </c>
      <c r="M607" s="225"/>
      <c r="N607" s="225"/>
      <c r="O607" s="227"/>
      <c r="P607" s="12">
        <f>Додаток!F14</f>
        <v>0</v>
      </c>
    </row>
    <row r="608" spans="12:16" ht="12.75">
      <c r="L608" s="322" t="s">
        <v>157</v>
      </c>
      <c r="M608" s="9"/>
      <c r="N608" s="9"/>
      <c r="O608" s="9"/>
      <c r="P608" s="10">
        <f>SUM(Додаток!G15:I15)</f>
        <v>50</v>
      </c>
    </row>
    <row r="609" spans="12:16" ht="13.5">
      <c r="L609" s="323" t="s">
        <v>269</v>
      </c>
      <c r="M609" s="225"/>
      <c r="N609" s="225"/>
      <c r="O609" s="227"/>
      <c r="P609" s="12">
        <f>Додаток!F15</f>
        <v>50</v>
      </c>
    </row>
    <row r="610" spans="12:16" ht="12.75">
      <c r="L610" s="322" t="s">
        <v>158</v>
      </c>
      <c r="M610" s="9"/>
      <c r="N610" s="9"/>
      <c r="O610" s="9"/>
      <c r="P610" s="10">
        <f>SUM(Додаток!G16:I16)</f>
        <v>0</v>
      </c>
    </row>
    <row r="611" spans="12:16" ht="13.5">
      <c r="L611" s="323" t="s">
        <v>269</v>
      </c>
      <c r="M611" s="225"/>
      <c r="N611" s="225"/>
      <c r="O611" s="227"/>
      <c r="P611" s="12">
        <f>Додаток!F16</f>
        <v>0</v>
      </c>
    </row>
    <row r="612" spans="12:16" ht="12.75">
      <c r="L612" s="322" t="s">
        <v>159</v>
      </c>
      <c r="M612" s="9"/>
      <c r="N612" s="9"/>
      <c r="O612" s="9"/>
      <c r="P612" s="10">
        <f>SUM(Додаток!G17:I17)</f>
        <v>0</v>
      </c>
    </row>
    <row r="613" spans="12:16" ht="13.5">
      <c r="L613" s="323" t="s">
        <v>269</v>
      </c>
      <c r="M613" s="225"/>
      <c r="N613" s="225"/>
      <c r="O613" s="227"/>
      <c r="P613" s="12">
        <f>Додаток!F17</f>
        <v>0</v>
      </c>
    </row>
    <row r="614" spans="12:16" ht="12.75">
      <c r="L614" s="322" t="s">
        <v>160</v>
      </c>
      <c r="M614" s="9"/>
      <c r="N614" s="9"/>
      <c r="O614" s="9"/>
      <c r="P614" s="10">
        <f>SUM(Додаток!G18:I18)</f>
        <v>0</v>
      </c>
    </row>
    <row r="615" spans="12:16" ht="14.25" thickBot="1">
      <c r="L615" s="324" t="s">
        <v>269</v>
      </c>
      <c r="M615" s="226"/>
      <c r="N615" s="226"/>
      <c r="O615" s="222"/>
      <c r="P615" s="33">
        <f>Додаток!F18</f>
        <v>0</v>
      </c>
    </row>
    <row r="616" spans="12:16" ht="12.75">
      <c r="L616" s="322" t="s">
        <v>234</v>
      </c>
      <c r="M616" s="9"/>
      <c r="N616" s="9"/>
      <c r="O616" s="9"/>
      <c r="P616" s="10">
        <f>Додаток!F7</f>
        <v>0</v>
      </c>
    </row>
    <row r="617" spans="12:16" ht="13.5">
      <c r="L617" s="323" t="s">
        <v>52</v>
      </c>
      <c r="M617" s="225"/>
      <c r="N617" s="225"/>
      <c r="O617" s="227"/>
      <c r="P617" s="12">
        <f>Додаток!F6</f>
        <v>251</v>
      </c>
    </row>
    <row r="618" spans="12:16" ht="12.75">
      <c r="L618" s="322" t="s">
        <v>235</v>
      </c>
      <c r="M618" s="9"/>
      <c r="N618" s="9"/>
      <c r="O618" s="9"/>
      <c r="P618" s="10">
        <f>Додаток!G7</f>
        <v>0</v>
      </c>
    </row>
    <row r="619" spans="12:16" ht="13.5">
      <c r="L619" s="323" t="s">
        <v>52</v>
      </c>
      <c r="M619" s="225"/>
      <c r="N619" s="225"/>
      <c r="O619" s="227"/>
      <c r="P619" s="12">
        <f>Додаток!G6</f>
        <v>50</v>
      </c>
    </row>
    <row r="620" spans="12:16" ht="12.75">
      <c r="L620" s="322" t="s">
        <v>236</v>
      </c>
      <c r="M620" s="9"/>
      <c r="N620" s="9"/>
      <c r="O620" s="9"/>
      <c r="P620" s="10">
        <f>Додаток!H7</f>
        <v>0</v>
      </c>
    </row>
    <row r="621" spans="12:16" ht="13.5">
      <c r="L621" s="323" t="s">
        <v>52</v>
      </c>
      <c r="M621" s="225"/>
      <c r="N621" s="225"/>
      <c r="O621" s="227"/>
      <c r="P621" s="12">
        <f>Додаток!H6</f>
        <v>108</v>
      </c>
    </row>
    <row r="622" spans="12:16" ht="12.75">
      <c r="L622" s="322" t="s">
        <v>591</v>
      </c>
      <c r="M622" s="9"/>
      <c r="N622" s="9"/>
      <c r="O622" s="9"/>
      <c r="P622" s="10">
        <f>Додаток!I7</f>
        <v>0</v>
      </c>
    </row>
    <row r="623" spans="12:16" ht="14.25" thickBot="1">
      <c r="L623" s="324" t="s">
        <v>52</v>
      </c>
      <c r="M623" s="226"/>
      <c r="N623" s="226"/>
      <c r="O623" s="222"/>
      <c r="P623" s="33">
        <f>Додаток!I6</f>
        <v>93</v>
      </c>
    </row>
    <row r="624" spans="12:16" ht="12.75">
      <c r="L624" s="322" t="s">
        <v>592</v>
      </c>
      <c r="M624" s="9"/>
      <c r="N624" s="9"/>
      <c r="O624" s="9"/>
      <c r="P624" s="10">
        <f>Додаток!F8</f>
        <v>104</v>
      </c>
    </row>
    <row r="625" spans="12:16" ht="13.5">
      <c r="L625" s="323" t="s">
        <v>52</v>
      </c>
      <c r="M625" s="225"/>
      <c r="N625" s="225"/>
      <c r="O625" s="227"/>
      <c r="P625" s="12">
        <f>Додаток!F6</f>
        <v>251</v>
      </c>
    </row>
    <row r="626" spans="12:16" ht="12.75">
      <c r="L626" s="322" t="s">
        <v>237</v>
      </c>
      <c r="M626" s="9"/>
      <c r="N626" s="9"/>
      <c r="O626" s="9"/>
      <c r="P626" s="10">
        <f>Додаток!H8</f>
        <v>104</v>
      </c>
    </row>
    <row r="627" spans="12:16" ht="13.5">
      <c r="L627" s="323" t="s">
        <v>52</v>
      </c>
      <c r="M627" s="225"/>
      <c r="N627" s="225"/>
      <c r="O627" s="227"/>
      <c r="P627" s="12">
        <f>Додаток!H6</f>
        <v>108</v>
      </c>
    </row>
    <row r="628" spans="12:16" ht="12.75">
      <c r="L628" s="322" t="s">
        <v>593</v>
      </c>
      <c r="M628" s="9"/>
      <c r="N628" s="9"/>
      <c r="O628" s="9"/>
      <c r="P628" s="223">
        <f>Додаток!I8</f>
        <v>0</v>
      </c>
    </row>
    <row r="629" spans="12:16" ht="14.25" thickBot="1">
      <c r="L629" s="324" t="s">
        <v>52</v>
      </c>
      <c r="M629" s="226"/>
      <c r="N629" s="226"/>
      <c r="O629" s="222"/>
      <c r="P629" s="33">
        <f>Додаток!I6</f>
        <v>93</v>
      </c>
    </row>
    <row r="630" spans="12:16" ht="12.75">
      <c r="L630" s="322" t="s">
        <v>594</v>
      </c>
      <c r="M630" s="9"/>
      <c r="N630" s="9"/>
      <c r="O630" s="9"/>
      <c r="P630" s="10">
        <f>Додаток!F7+Додаток!F8</f>
        <v>104</v>
      </c>
    </row>
    <row r="631" spans="12:16" ht="13.5">
      <c r="L631" s="323" t="s">
        <v>52</v>
      </c>
      <c r="M631" s="225"/>
      <c r="N631" s="225"/>
      <c r="O631" s="227"/>
      <c r="P631" s="12">
        <f>Додаток!F6</f>
        <v>251</v>
      </c>
    </row>
    <row r="632" spans="12:16" ht="12.75">
      <c r="L632" s="322" t="s">
        <v>238</v>
      </c>
      <c r="M632" s="9"/>
      <c r="N632" s="9"/>
      <c r="O632" s="9"/>
      <c r="P632" s="10">
        <f>Додаток!H7+Додаток!H8</f>
        <v>104</v>
      </c>
    </row>
    <row r="633" spans="12:16" ht="13.5">
      <c r="L633" s="323" t="s">
        <v>52</v>
      </c>
      <c r="M633" s="225"/>
      <c r="N633" s="225"/>
      <c r="O633" s="227"/>
      <c r="P633" s="12">
        <f>Додаток!H6</f>
        <v>108</v>
      </c>
    </row>
    <row r="634" spans="12:16" ht="12.75">
      <c r="L634" s="322" t="s">
        <v>595</v>
      </c>
      <c r="M634" s="9"/>
      <c r="N634" s="9"/>
      <c r="O634" s="9"/>
      <c r="P634" s="223">
        <f>Додаток!I7+Додаток!I8</f>
        <v>0</v>
      </c>
    </row>
    <row r="635" spans="12:16" ht="14.25" thickBot="1">
      <c r="L635" s="324" t="s">
        <v>52</v>
      </c>
      <c r="M635" s="226"/>
      <c r="N635" s="226"/>
      <c r="O635" s="222"/>
      <c r="P635" s="33">
        <f>Додаток!I6</f>
        <v>93</v>
      </c>
    </row>
    <row r="636" spans="12:16" ht="12.75">
      <c r="L636" s="322" t="s">
        <v>596</v>
      </c>
      <c r="M636" s="9"/>
      <c r="N636" s="9"/>
      <c r="O636" s="9"/>
      <c r="P636" s="10">
        <f>Додаток!F9+Додаток!F10+Додаток!F12</f>
        <v>158</v>
      </c>
    </row>
    <row r="637" spans="12:16" ht="13.5">
      <c r="L637" s="323" t="s">
        <v>52</v>
      </c>
      <c r="M637" s="225"/>
      <c r="N637" s="225"/>
      <c r="O637" s="227"/>
      <c r="P637" s="12">
        <f>Додаток!F6</f>
        <v>251</v>
      </c>
    </row>
    <row r="638" spans="12:16" ht="12.75">
      <c r="L638" s="322" t="s">
        <v>597</v>
      </c>
      <c r="M638" s="9"/>
      <c r="N638" s="9"/>
      <c r="O638" s="9"/>
      <c r="P638" s="10">
        <f>Додаток!G9+Додаток!G10+Додаток!G12</f>
        <v>50</v>
      </c>
    </row>
    <row r="639" spans="12:16" ht="13.5">
      <c r="L639" s="323" t="s">
        <v>52</v>
      </c>
      <c r="M639" s="225"/>
      <c r="N639" s="225"/>
      <c r="O639" s="227"/>
      <c r="P639" s="12">
        <f>Додаток!G6</f>
        <v>50</v>
      </c>
    </row>
    <row r="640" spans="12:16" ht="12.75">
      <c r="L640" s="322" t="s">
        <v>598</v>
      </c>
      <c r="M640" s="9"/>
      <c r="N640" s="9"/>
      <c r="O640" s="9"/>
      <c r="P640" s="10">
        <f>Додаток!H9+Додаток!H10+Додаток!H12</f>
        <v>108</v>
      </c>
    </row>
    <row r="641" spans="12:16" ht="13.5">
      <c r="L641" s="323" t="s">
        <v>52</v>
      </c>
      <c r="M641" s="225"/>
      <c r="N641" s="225"/>
      <c r="O641" s="227"/>
      <c r="P641" s="12">
        <f>Додаток!H6</f>
        <v>108</v>
      </c>
    </row>
    <row r="642" spans="12:16" ht="12.75">
      <c r="L642" s="322" t="s">
        <v>599</v>
      </c>
      <c r="M642" s="9"/>
      <c r="N642" s="9"/>
      <c r="O642" s="9"/>
      <c r="P642" s="223">
        <f>Додаток!I9+Додаток!I10+Додаток!I12</f>
        <v>0</v>
      </c>
    </row>
    <row r="643" spans="12:16" ht="14.25" thickBot="1">
      <c r="L643" s="324" t="s">
        <v>52</v>
      </c>
      <c r="M643" s="226"/>
      <c r="N643" s="226"/>
      <c r="O643" s="222"/>
      <c r="P643" s="33">
        <f>Додаток!I6</f>
        <v>93</v>
      </c>
    </row>
    <row r="644" spans="12:16" ht="12.75">
      <c r="L644" s="322" t="s">
        <v>209</v>
      </c>
      <c r="M644" s="9"/>
      <c r="N644" s="9"/>
      <c r="O644" s="9"/>
      <c r="P644" s="10">
        <f>Додаток!F15</f>
        <v>50</v>
      </c>
    </row>
    <row r="645" spans="12:16" ht="13.5">
      <c r="L645" s="323" t="s">
        <v>586</v>
      </c>
      <c r="M645" s="225"/>
      <c r="N645" s="225"/>
      <c r="O645" s="227"/>
      <c r="P645" s="12">
        <f>Додаток!F13</f>
        <v>78</v>
      </c>
    </row>
    <row r="646" spans="12:16" ht="12.75">
      <c r="L646" s="322" t="s">
        <v>210</v>
      </c>
      <c r="M646" s="9"/>
      <c r="N646" s="9"/>
      <c r="O646" s="9"/>
      <c r="P646" s="10">
        <f>Додаток!G15</f>
        <v>0</v>
      </c>
    </row>
    <row r="647" spans="12:16" ht="13.5">
      <c r="L647" s="323" t="s">
        <v>586</v>
      </c>
      <c r="M647" s="225"/>
      <c r="N647" s="225"/>
      <c r="O647" s="227"/>
      <c r="P647" s="12">
        <f>Додаток!G13</f>
        <v>0</v>
      </c>
    </row>
    <row r="648" spans="12:16" ht="12.75">
      <c r="L648" s="322" t="s">
        <v>211</v>
      </c>
      <c r="M648" s="9"/>
      <c r="N648" s="9"/>
      <c r="O648" s="9"/>
      <c r="P648" s="10">
        <f>Додаток!H15</f>
        <v>0</v>
      </c>
    </row>
    <row r="649" spans="12:16" ht="13.5">
      <c r="L649" s="323" t="s">
        <v>586</v>
      </c>
      <c r="M649" s="225"/>
      <c r="N649" s="225"/>
      <c r="O649" s="227"/>
      <c r="P649" s="12">
        <f>Додаток!H13</f>
        <v>28</v>
      </c>
    </row>
    <row r="650" spans="12:16" ht="12.75">
      <c r="L650" s="322" t="s">
        <v>212</v>
      </c>
      <c r="M650" s="9"/>
      <c r="N650" s="9"/>
      <c r="O650" s="9"/>
      <c r="P650" s="223">
        <f>Додаток!I15</f>
        <v>50</v>
      </c>
    </row>
    <row r="651" spans="12:16" ht="14.25" thickBot="1">
      <c r="L651" s="324" t="s">
        <v>586</v>
      </c>
      <c r="M651" s="226"/>
      <c r="N651" s="226"/>
      <c r="O651" s="222"/>
      <c r="P651" s="33">
        <f>Додаток!I13</f>
        <v>50</v>
      </c>
    </row>
    <row r="652" spans="12:16" ht="12.75">
      <c r="L652" s="322" t="s">
        <v>213</v>
      </c>
      <c r="M652" s="9"/>
      <c r="N652" s="9"/>
      <c r="O652" s="9"/>
      <c r="P652" s="10">
        <f>Додаток!F16</f>
        <v>0</v>
      </c>
    </row>
    <row r="653" spans="12:16" ht="13.5">
      <c r="L653" s="323" t="s">
        <v>586</v>
      </c>
      <c r="M653" s="225"/>
      <c r="N653" s="225"/>
      <c r="O653" s="227"/>
      <c r="P653" s="12">
        <f>Додаток!F13</f>
        <v>78</v>
      </c>
    </row>
    <row r="654" spans="12:16" ht="12.75">
      <c r="L654" s="322" t="s">
        <v>214</v>
      </c>
      <c r="M654" s="9"/>
      <c r="N654" s="9"/>
      <c r="O654" s="9"/>
      <c r="P654" s="10">
        <f>Додаток!G16</f>
        <v>0</v>
      </c>
    </row>
    <row r="655" spans="12:16" ht="13.5">
      <c r="L655" s="323" t="s">
        <v>586</v>
      </c>
      <c r="M655" s="225"/>
      <c r="N655" s="225"/>
      <c r="O655" s="227"/>
      <c r="P655" s="12">
        <f>Додаток!G13</f>
        <v>0</v>
      </c>
    </row>
    <row r="656" spans="12:16" ht="12.75">
      <c r="L656" s="322" t="s">
        <v>215</v>
      </c>
      <c r="M656" s="9"/>
      <c r="N656" s="9"/>
      <c r="O656" s="9"/>
      <c r="P656" s="10">
        <f>Додаток!H16</f>
        <v>0</v>
      </c>
    </row>
    <row r="657" spans="12:16" ht="13.5">
      <c r="L657" s="323" t="s">
        <v>586</v>
      </c>
      <c r="M657" s="225"/>
      <c r="N657" s="225"/>
      <c r="O657" s="227"/>
      <c r="P657" s="12">
        <f>Додаток!H13</f>
        <v>28</v>
      </c>
    </row>
    <row r="658" spans="12:16" ht="12.75">
      <c r="L658" s="322" t="s">
        <v>216</v>
      </c>
      <c r="M658" s="9"/>
      <c r="N658" s="9"/>
      <c r="O658" s="9"/>
      <c r="P658" s="223">
        <f>Додаток!I16</f>
        <v>0</v>
      </c>
    </row>
    <row r="659" spans="12:16" ht="14.25" thickBot="1">
      <c r="L659" s="324" t="s">
        <v>586</v>
      </c>
      <c r="M659" s="226"/>
      <c r="N659" s="226"/>
      <c r="O659" s="222"/>
      <c r="P659" s="33">
        <f>Додаток!I13</f>
        <v>50</v>
      </c>
    </row>
    <row r="660" spans="12:16" ht="12.75">
      <c r="L660" s="322" t="s">
        <v>218</v>
      </c>
      <c r="M660" s="9"/>
      <c r="N660" s="9"/>
      <c r="O660" s="9"/>
      <c r="P660" s="10">
        <f>Додаток!F18</f>
        <v>0</v>
      </c>
    </row>
    <row r="661" spans="12:16" ht="13.5">
      <c r="L661" s="323" t="s">
        <v>217</v>
      </c>
      <c r="M661" s="225"/>
      <c r="N661" s="225"/>
      <c r="O661" s="227"/>
      <c r="P661" s="12">
        <f>Додаток!F16</f>
        <v>0</v>
      </c>
    </row>
    <row r="662" spans="12:16" ht="12.75">
      <c r="L662" s="322" t="s">
        <v>219</v>
      </c>
      <c r="M662" s="9"/>
      <c r="N662" s="9"/>
      <c r="O662" s="9"/>
      <c r="P662" s="10">
        <f>Додаток!G18</f>
        <v>0</v>
      </c>
    </row>
    <row r="663" spans="12:16" ht="13.5">
      <c r="L663" s="323" t="s">
        <v>217</v>
      </c>
      <c r="M663" s="225"/>
      <c r="N663" s="225"/>
      <c r="O663" s="227"/>
      <c r="P663" s="12">
        <f>Додаток!G16</f>
        <v>0</v>
      </c>
    </row>
    <row r="664" spans="12:16" ht="12.75">
      <c r="L664" s="322" t="s">
        <v>220</v>
      </c>
      <c r="M664" s="9"/>
      <c r="N664" s="9"/>
      <c r="O664" s="9"/>
      <c r="P664" s="10">
        <f>Додаток!H18</f>
        <v>0</v>
      </c>
    </row>
    <row r="665" spans="12:16" ht="13.5">
      <c r="L665" s="323" t="s">
        <v>217</v>
      </c>
      <c r="M665" s="225"/>
      <c r="N665" s="225"/>
      <c r="O665" s="227"/>
      <c r="P665" s="12">
        <f>Додаток!H16</f>
        <v>0</v>
      </c>
    </row>
    <row r="666" spans="12:16" ht="12.75">
      <c r="L666" s="322" t="s">
        <v>221</v>
      </c>
      <c r="M666" s="9"/>
      <c r="N666" s="9"/>
      <c r="O666" s="9"/>
      <c r="P666" s="223">
        <f>Додаток!I18</f>
        <v>0</v>
      </c>
    </row>
    <row r="667" spans="12:16" ht="14.25" thickBot="1">
      <c r="L667" s="324" t="s">
        <v>217</v>
      </c>
      <c r="M667" s="226"/>
      <c r="N667" s="226"/>
      <c r="O667" s="222"/>
      <c r="P667" s="33">
        <f>Додаток!I16</f>
        <v>0</v>
      </c>
    </row>
  </sheetData>
  <printOptions gridLines="1"/>
  <pageMargins left="0.57" right="0.31" top="0.72" bottom="0.58" header="0.5" footer="0.32"/>
  <pageSetup horizontalDpi="600" verticalDpi="600" orientation="portrait" paperSize="9" scale="95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subject/>
  <dc:creator>M Kanivchenko</dc:creator>
  <cp:keywords>Форма 1-СЛ</cp:keywords>
  <dc:description/>
  <cp:lastModifiedBy>User</cp:lastModifiedBy>
  <cp:lastPrinted>2013-07-04T14:19:29Z</cp:lastPrinted>
  <dcterms:created xsi:type="dcterms:W3CDTF">2001-12-24T15:18:56Z</dcterms:created>
  <dcterms:modified xsi:type="dcterms:W3CDTF">2013-07-04T14:24:29Z</dcterms:modified>
  <cp:category>Статистика</cp:category>
  <cp:version/>
  <cp:contentType/>
  <cp:contentStatus/>
</cp:coreProperties>
</file>